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5 POA final\"/>
    </mc:Choice>
  </mc:AlternateContent>
  <bookViews>
    <workbookView xWindow="0" yWindow="0" windowWidth="19440" windowHeight="9330"/>
  </bookViews>
  <sheets>
    <sheet name="POA 16" sheetId="1" r:id="rId1"/>
  </sheets>
  <definedNames>
    <definedName name="_xlnm.Print_Area" localSheetId="0">'POA 16'!$A$1:$AS$175</definedName>
    <definedName name="_xlnm.Print_Titles" localSheetId="0">'POA 16'!$1:$5</definedName>
  </definedNames>
  <calcPr calcId="152511"/>
</workbook>
</file>

<file path=xl/calcChain.xml><?xml version="1.0" encoding="utf-8"?>
<calcChain xmlns="http://schemas.openxmlformats.org/spreadsheetml/2006/main">
  <c r="G175" i="1" l="1"/>
  <c r="F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75" i="1" s="1"/>
  <c r="AS101" i="1"/>
  <c r="AF101" i="1"/>
  <c r="S101" i="1"/>
  <c r="AS100" i="1"/>
  <c r="AF100" i="1"/>
  <c r="S100" i="1"/>
  <c r="AS99" i="1"/>
  <c r="AF99" i="1"/>
  <c r="S99" i="1"/>
  <c r="AS97" i="1"/>
  <c r="AF97" i="1"/>
  <c r="S97" i="1"/>
  <c r="AS96" i="1"/>
  <c r="AF96" i="1"/>
  <c r="S96" i="1"/>
  <c r="AS94" i="1"/>
  <c r="AF94" i="1"/>
  <c r="S94" i="1"/>
  <c r="AS93" i="1"/>
  <c r="AF93" i="1"/>
  <c r="S93" i="1"/>
  <c r="AS92" i="1"/>
  <c r="AF92" i="1"/>
  <c r="S92" i="1"/>
  <c r="AS91" i="1"/>
  <c r="AF91" i="1"/>
  <c r="S91" i="1"/>
  <c r="AS89" i="1"/>
  <c r="AS90" i="1" s="1"/>
  <c r="AF89" i="1"/>
  <c r="S89" i="1"/>
  <c r="AS85" i="1"/>
  <c r="AF85" i="1"/>
  <c r="S85" i="1"/>
  <c r="AS83" i="1"/>
  <c r="AF83" i="1"/>
  <c r="S83" i="1"/>
  <c r="AS82" i="1"/>
  <c r="AF82" i="1"/>
  <c r="S82" i="1"/>
  <c r="AS81" i="1"/>
  <c r="AF81" i="1"/>
  <c r="S81" i="1"/>
  <c r="AS79" i="1"/>
  <c r="AF79" i="1"/>
  <c r="S79" i="1"/>
  <c r="AS78" i="1"/>
  <c r="AF78" i="1"/>
  <c r="S78" i="1"/>
  <c r="AS77" i="1"/>
  <c r="AF77" i="1"/>
  <c r="S77" i="1"/>
  <c r="AS76" i="1"/>
  <c r="AF76" i="1"/>
  <c r="S76" i="1"/>
  <c r="AS74" i="1"/>
  <c r="AF74" i="1"/>
  <c r="S74" i="1"/>
  <c r="AS73" i="1"/>
  <c r="AF73" i="1"/>
  <c r="S73" i="1"/>
  <c r="AS72" i="1"/>
  <c r="AF72" i="1"/>
  <c r="S72" i="1"/>
  <c r="AS71" i="1"/>
  <c r="AF71" i="1"/>
  <c r="S71" i="1"/>
  <c r="AS67" i="1"/>
  <c r="AF67" i="1"/>
  <c r="S67" i="1"/>
  <c r="AS66" i="1"/>
  <c r="AF66" i="1"/>
  <c r="S66" i="1"/>
  <c r="AS65" i="1"/>
  <c r="AF65" i="1"/>
  <c r="S65" i="1"/>
  <c r="AS64" i="1"/>
  <c r="AF64" i="1"/>
  <c r="S64" i="1"/>
  <c r="AS63" i="1"/>
  <c r="AF63" i="1"/>
  <c r="S63" i="1"/>
  <c r="AS62" i="1"/>
  <c r="AF62" i="1"/>
  <c r="S62" i="1"/>
  <c r="AS61" i="1"/>
  <c r="AF61" i="1"/>
  <c r="S61" i="1"/>
  <c r="AS60" i="1"/>
  <c r="AF60" i="1"/>
  <c r="S60" i="1"/>
  <c r="AS59" i="1"/>
  <c r="AF59" i="1"/>
  <c r="S59" i="1"/>
  <c r="AS58" i="1"/>
  <c r="AF58" i="1"/>
  <c r="S58" i="1"/>
  <c r="AS57" i="1"/>
  <c r="AF57" i="1"/>
  <c r="S57" i="1"/>
  <c r="AS56" i="1"/>
  <c r="AF56" i="1"/>
  <c r="S56" i="1"/>
  <c r="AS55" i="1"/>
  <c r="AF55" i="1"/>
  <c r="S55" i="1"/>
  <c r="AS54" i="1"/>
  <c r="AF54" i="1"/>
  <c r="S54" i="1"/>
  <c r="AS50" i="1"/>
  <c r="AF50" i="1"/>
  <c r="S50" i="1"/>
  <c r="AS49" i="1"/>
  <c r="AF49" i="1"/>
  <c r="S49" i="1"/>
  <c r="AS48" i="1"/>
  <c r="AF48" i="1"/>
  <c r="S48" i="1"/>
  <c r="AS47" i="1"/>
  <c r="AF47" i="1"/>
  <c r="S47" i="1"/>
  <c r="AS46" i="1"/>
  <c r="AF46" i="1"/>
  <c r="S46" i="1"/>
  <c r="AS45" i="1"/>
  <c r="AF45" i="1"/>
  <c r="S45" i="1"/>
  <c r="AS44" i="1"/>
  <c r="AF44" i="1"/>
  <c r="S44" i="1"/>
  <c r="AS43" i="1"/>
  <c r="AF43" i="1"/>
  <c r="S43" i="1"/>
  <c r="AS42" i="1"/>
  <c r="AF42" i="1"/>
  <c r="S42" i="1"/>
  <c r="AS39" i="1"/>
  <c r="AF39" i="1"/>
  <c r="S39" i="1"/>
  <c r="AS38" i="1"/>
  <c r="AF38" i="1"/>
  <c r="S38" i="1"/>
  <c r="AS37" i="1"/>
  <c r="AF37" i="1"/>
  <c r="S37" i="1"/>
  <c r="AS36" i="1"/>
  <c r="AF36" i="1"/>
  <c r="S36" i="1"/>
  <c r="AS35" i="1"/>
  <c r="AS40" i="1" s="1"/>
  <c r="AS41" i="1" s="1"/>
  <c r="AF35" i="1"/>
  <c r="S35" i="1"/>
  <c r="AS102" i="1" l="1"/>
  <c r="AS95" i="1"/>
  <c r="AS98" i="1"/>
  <c r="AS80" i="1"/>
  <c r="AS84" i="1"/>
  <c r="AS75" i="1"/>
  <c r="AS103" i="1"/>
  <c r="C13" i="1"/>
  <c r="R13" i="1" s="1"/>
  <c r="AS104" i="1" l="1"/>
  <c r="C11" i="1"/>
  <c r="R11" i="1" s="1"/>
  <c r="R14" i="1" s="1"/>
</calcChain>
</file>

<file path=xl/sharedStrings.xml><?xml version="1.0" encoding="utf-8"?>
<sst xmlns="http://schemas.openxmlformats.org/spreadsheetml/2006/main" count="632" uniqueCount="184">
  <si>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</si>
  <si>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</si>
  <si>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</si>
  <si>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</si>
  <si>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</si>
  <si>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</si>
  <si>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</si>
  <si>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</si>
  <si>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</si>
  <si>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</si>
  <si>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</si>
  <si>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</si>
  <si>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</si>
  <si>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</si>
  <si>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</si>
  <si>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</si>
  <si>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</si>
  <si>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</si>
  <si>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</si>
  <si>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</si>
  <si>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</si>
  <si>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</si>
  <si>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</si>
  <si>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</si>
  <si>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</si>
  <si>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</si>
  <si>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</si>
  <si>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</si>
  <si>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</si>
  <si>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</si>
  <si>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</si>
  <si>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</si>
  <si>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Documento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</si>
  <si>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</si>
  <si>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</si>
  <si>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</si>
  <si>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</si>
  <si>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</si>
  <si>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</si>
  <si>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</si>
  <si>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</si>
  <si>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</si>
  <si>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</si>
  <si>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</si>
  <si>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Documentos</t>
  </si>
  <si>
    <t>SUBTOTAL FONDO GENERAL DE PARTICIPACIONES:</t>
  </si>
  <si>
    <t>DIRECCIÓN DE OBRAS PÚBLICAS</t>
  </si>
  <si>
    <t>FONDO DE APORTACIONES PARA LA INFRAESTRUCTURA SOCIAL MUNICIPAL (FAISM).        FONDO GENERAL DE PARTICIPACIONES.</t>
  </si>
  <si>
    <t>FONDO DE APORTACIONES PARA LA INFRAESTRUCTURA SOCIAL MUNICIPAL (FAISM).</t>
  </si>
  <si>
    <t>Dirección de Obras Públicas</t>
  </si>
  <si>
    <t>2. Desarrollo Social.</t>
  </si>
  <si>
    <t>2.2. Vivienda y servicios a la comunidad.</t>
  </si>
  <si>
    <t>2.2.1 Urbanización.</t>
  </si>
  <si>
    <t>Actualizar el sistema de información territorial y estadistica del municipio.</t>
  </si>
  <si>
    <t>Elaborar la propuesta de inversión del FAISM.</t>
  </si>
  <si>
    <t>Seguimiento a las acciones de la propuesta de inversión del FAISM.</t>
  </si>
  <si>
    <t>Acciones</t>
  </si>
  <si>
    <t>Integración de expedientes técnicos de las acciones de la propuesta de inversión del FAISM.</t>
  </si>
  <si>
    <t>SUBTOTAL DIRECCIÓN DE OBRAS PÚBLICAS:</t>
  </si>
  <si>
    <t>Obra</t>
  </si>
  <si>
    <t>SUBTOTAL DIRECCIÓN DE OBRAS PÚBLICAS; URBANIZACIÓN, PAVIMENTACION CON CONCRETO HIDRAULICO DE CALLES:</t>
  </si>
  <si>
    <t>325. arrendamiento de equipo de transporte</t>
  </si>
  <si>
    <t>Vehiculos</t>
  </si>
  <si>
    <t>Servicios</t>
  </si>
  <si>
    <t>339. servicios profesionales, científicos y técnicos integrales</t>
  </si>
  <si>
    <t>355. reparación y mantenimiento de equipo de transporte</t>
  </si>
  <si>
    <t>SUBTOTAL DIRECCIÓN DE OBRAS PÚBLICAS; GASTOS INDIRECTOS:</t>
  </si>
  <si>
    <t>SUBTOTAL FONDO DE APORTACIONES PARA LA INFRAESTRUCTURA SOCIAL MUNICIPAL (FAISM):</t>
  </si>
  <si>
    <t>35 habitantes</t>
  </si>
  <si>
    <t>18,381 habitantes</t>
  </si>
  <si>
    <t>SUBTOTAL DIRECCIÓN DE OBRAS PÚBLICAS; ELECTRIFICACIÓN:</t>
  </si>
  <si>
    <t>TOTAL DEL PROGRAMA 16. URBANIZACIÓN: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</si>
  <si>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</si>
  <si>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</si>
  <si>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</si>
  <si>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16.1.1 Planeación para eficientar la Obra Pública.                                                                                                                                                                                                                                                                                                     16.2.1 Implementar Programas y Proyectos que fortalezcan la Infraestructura Urbana, para la dotación de Servicios Básicos a la Población.</t>
  </si>
  <si>
    <t>16. Urbanización.</t>
  </si>
  <si>
    <t xml:space="preserve">16.1 Planeación de la Gestión de Obra Pública.                                                                                                                                                                                                                                                                                                                                               16.2 Agua Potable.                                                                                                                                                                                                                                                                                                                                                          16.3 Alcantarillado Sanitario y Saneamiento.                                                                                                                                                                                                                                                                                                       16.4 Electrificación.                                                                                                                                                                                                                                                                                                                                                                 16.5 Pavimentación.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</si>
  <si>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SUBTOTAL DIRECCIÓN DE OBRAS PÚBLICAS; URBANIZACIÓN, AGUA POTABLE:</t>
  </si>
  <si>
    <t>EJE 2. DESARROLLO ECONÓMICO SOSTENIBLE</t>
  </si>
  <si>
    <t>Objetivo 2.13 Impulsar que las familias tengan acceso a los servicios básicos de agua potable, drenaje sanitario y saneamiento; en cantidad, calidad y disponibilidad.                                                                                                                                                                                                                                                                   Objetivo 2.15 Detonar el desarrollo de las regiones del estado de Guerrero.</t>
  </si>
  <si>
    <t xml:space="preserve">2.13.1 Implementar un programa para el bienestar y desarrollo sostenible, brindando acceso a los servicios básicos.                                                                                                                                                                                                                                            2.15.1 Reducir el rezago de vivienda mediante su mejoramiento, construcción y ampliación.
</t>
  </si>
  <si>
    <t>2.13.1.2 Establecer los mecanismos de coordinación con los Gobierno Federal y municipales, paras detonar el desarrollo de los servicios básicos.                                                                                                                                                                                                                                                                                                                                                                        2.13.1.7 Implementar la planeación estratégica, que permita atender el rezago histórico en materia de agua potable, drenaje sanitario y saneamiento.                                                                                                                                                                         2.15.1.2 Dotar de infraestructura básica a la vivienda (agua potable, drenaje y electrificación).</t>
  </si>
  <si>
    <t>ALINEACIÓN AL PLAN ESTATAL DE DESARROLLO  2021 - 2027.</t>
  </si>
  <si>
    <t>100 habitantes</t>
  </si>
  <si>
    <t>241 habitantes</t>
  </si>
  <si>
    <t>132 habitantes</t>
  </si>
  <si>
    <t>50 habitantes</t>
  </si>
  <si>
    <t>37 habitantes</t>
  </si>
  <si>
    <t>457 habitantes</t>
  </si>
  <si>
    <t>SUBTOTAL DIRECCIÓN DE OBRAS PÚBLICAS; URBANIZACIÓN, ESPACIO MULTIDEPORTIVO:</t>
  </si>
  <si>
    <t>3 habitantes</t>
  </si>
  <si>
    <t>250 habitantes</t>
  </si>
  <si>
    <t>150 habitantes</t>
  </si>
  <si>
    <t>120 habitantes</t>
  </si>
  <si>
    <t>180 habitantes</t>
  </si>
  <si>
    <t>90 habitantes</t>
  </si>
  <si>
    <t>110 habitantes</t>
  </si>
  <si>
    <t>80 habitantes</t>
  </si>
  <si>
    <t>287 habitantes</t>
  </si>
  <si>
    <t>DOP/URB/005-24</t>
  </si>
  <si>
    <t>DOP/URB/006-24</t>
  </si>
  <si>
    <t>DOP/URB/007-24</t>
  </si>
  <si>
    <t>DOP/URB/008-24</t>
  </si>
  <si>
    <t>Construcción de pavimentación con concreto hidráulico en calle principal en la localidad de Tequixca.</t>
  </si>
  <si>
    <t>DOP/URB/010-24</t>
  </si>
  <si>
    <t xml:space="preserve">Construcción de pavimentación con concreto hidraulico en col. La Laguna en la localidad de Hueycantenango. </t>
  </si>
  <si>
    <t xml:space="preserve">Construcción de pavimentación con concreto hidraulico en la localidad de Zinteotitlan. </t>
  </si>
  <si>
    <t xml:space="preserve">Construccion de pavimentación con concreto hidraulico en la localidad de Acalco. </t>
  </si>
  <si>
    <t xml:space="preserve">Construcción de pavimentación con concreto hidraulico en colonia San Juditas en la localidad de Puente de Ixtla. </t>
  </si>
  <si>
    <t xml:space="preserve">Construcción de pavimentación con concreto hidraulico en la localidad de Axolapa. </t>
  </si>
  <si>
    <t xml:space="preserve">Construcción de pavimentación con concreto hidraulico en la localidad de el Caracol. </t>
  </si>
  <si>
    <t>Construcción de pavimentación con concreto hidraulico en la localidad de Tlayolapa.</t>
  </si>
  <si>
    <t xml:space="preserve">Construcción de pavimentación con concreto hidraulico en la localidad de Toctepec. </t>
  </si>
  <si>
    <t xml:space="preserve">Construcción de pavimentación con concreto hidraulico en la localidad de Dos Paños. </t>
  </si>
  <si>
    <t xml:space="preserve">Construcción de pavimentación con concreto hidraulico en la localidad de Teocalixtlahuac. </t>
  </si>
  <si>
    <t xml:space="preserve">Construcción de pavimentación con concreto hidraulico en la localidad de Ixtlahuac. </t>
  </si>
  <si>
    <t xml:space="preserve">Construcción de pavimentación con concreto hidraulico en colonia Chichicapa en la localidad de Hueycantenango. </t>
  </si>
  <si>
    <t xml:space="preserve">Construcción de pavimentación con concreto hidraulico en la localidad de Tlachimaltepec. </t>
  </si>
  <si>
    <t xml:space="preserve">Construcción de pavimentación con concreto hidraulico en la localidad de Lomas del Santuario. </t>
  </si>
  <si>
    <t xml:space="preserve">Construcción de pavimentación con concreto hidraulico en calle las Albercas en la localidad de Hueycantenango. </t>
  </si>
  <si>
    <t xml:space="preserve">Construcción de pavimentación con concreto hidraulico en calle principal en la localidad de Ixcatla. </t>
  </si>
  <si>
    <t>200 habitantes</t>
  </si>
  <si>
    <t xml:space="preserve">Construcción de pavimentación con concreto hidraulico en la localidad de Mazazontecomac. </t>
  </si>
  <si>
    <t>Construcción de muro de contención en la localidad de la Laguna.</t>
  </si>
  <si>
    <t>190 habitantes</t>
  </si>
  <si>
    <t>DOP/URB/011-24</t>
  </si>
  <si>
    <t>Construcción de muro de contención en la localidad de la Tlaxcoatipan.</t>
  </si>
  <si>
    <t>SUBTOTAL DIRECCIÓN DE OBRAS PÚBLICAS; URBANIZACIÓN, MUROS DE CONTENCIÓN:</t>
  </si>
  <si>
    <t xml:space="preserve">Ampliación de electrificación en la localidad de Tlachimaltepec. </t>
  </si>
  <si>
    <t>DOP/URB/016-24</t>
  </si>
  <si>
    <t xml:space="preserve">Ampliación de Electrificación en la colonia Piedra Colorada en la localidad de Hueycantenango. </t>
  </si>
  <si>
    <t xml:space="preserve">Mejoramiento de Electrificación en el municipio de José Joaquin de Herrera. </t>
  </si>
  <si>
    <t xml:space="preserve">Rehabilitación de red de agua entubada en la localidad de Hueycantenango.
</t>
  </si>
  <si>
    <t>DOP/URB/017-24</t>
  </si>
  <si>
    <t xml:space="preserve">Rehabilitación de red de agua entubada en la colonia Xaquimelco en la localidad de Hueycantenango. </t>
  </si>
  <si>
    <t>Construcción de tanque público de agua potable en la colonia los Pinos en la localidad de Ajacayan.</t>
  </si>
  <si>
    <t xml:space="preserve">Construcción de Techado en Espacio Multideportivo y bienes públicos en la localidad de Buena Vista de los Aires. </t>
  </si>
  <si>
    <t>DOP/URB/019-24</t>
  </si>
  <si>
    <t xml:space="preserve">Rehabilitación de Espacio público Multideportivo en la localidad de Hueycantenango. </t>
  </si>
  <si>
    <t>350 habitantes</t>
  </si>
  <si>
    <t>DOP/URB/018-24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</si>
  <si>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</si>
  <si>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</si>
  <si>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</si>
  <si>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</si>
  <si>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</si>
  <si>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</si>
  <si>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</si>
  <si>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</si>
  <si>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</si>
  <si>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</si>
  <si>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</si>
  <si>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Ajuste presupuestal</t>
  </si>
  <si>
    <t>Obra nueva</t>
  </si>
  <si>
    <t>TOTALES</t>
  </si>
  <si>
    <t>Obra cancelada</t>
  </si>
  <si>
    <t>Construcción de pavimentación con concreto hidraulico en la localidad de Tepetlazalco.</t>
  </si>
  <si>
    <t xml:space="preserve">Construcción de pavimentación con concreto hidraulico en Libramiento en la localidad de Hueycantenango. </t>
  </si>
  <si>
    <t>Construcción de pavimentación con concreto hidraulico en la localidad de Tlalojcan.</t>
  </si>
  <si>
    <t>Construcción de pavimentación con concreto hidraulico en la localidad de Oxtotitlan.</t>
  </si>
  <si>
    <t>Construcción de pavimentación con concreto hidraulico en la localidad de Bugambilia.</t>
  </si>
  <si>
    <t>Construcción de pavimentación con concreto hidraulico en calle Panteon en la localidad de Hueycantenango.</t>
  </si>
  <si>
    <t xml:space="preserve">Construcción de pavimentación con concreto hidraulico en calle Miguel Hidalgo, ultima etapa, en la localidad de Hueycantenango. </t>
  </si>
  <si>
    <t xml:space="preserve">Construcción de pavimentación con concreto hidraulico en calle acceso Centro de Salud en la localidad de Tomactilican. </t>
  </si>
  <si>
    <t>Construcción de pavimentación con concreto hidraulico en la localidad de Apanguito.</t>
  </si>
  <si>
    <t xml:space="preserve">Construcción de pavimentación con concreto hidraulico en la calle Melchor Ocampo de la Colonia Agua Zarca en la localidad de Hueycantenango. </t>
  </si>
  <si>
    <t xml:space="preserve">Construcción de pavimentación con concreto hidraulico en acceso Tlatlajquitepec en la localidad de Tlataljquitepec. </t>
  </si>
  <si>
    <t xml:space="preserve">Construcción de muro de contención en el camino Zompantitlan-Tepetlazalco en la localidad de Tepetlazalco. </t>
  </si>
  <si>
    <t xml:space="preserve">Construcción de techado en áreas de impartición de educación física en escuela telesecundaria Vicente Guerrero No. 087 C.C.T 12DTV0895X en la localidad de Cacahuatepec. </t>
  </si>
  <si>
    <t xml:space="preserve">Construcción de techado en espacio multideportivo y bienes públicos en la localidad de Tlatlajquitepec. </t>
  </si>
  <si>
    <t xml:space="preserve">Construcción de Drenaje Sanitario y Saneamiento en la localidad de Quetzalapa. </t>
  </si>
  <si>
    <t xml:space="preserve">Construcción de Drenaje Sanitario en colonia Xaquimelco en localidad de Hueycantenango. </t>
  </si>
  <si>
    <t>SUBTOTAL DIRECCIÓN DE OBRAS PÚBLICAS; URBANIZACIÓN, DRENAJE Y LETRINAS:</t>
  </si>
  <si>
    <t>DOP/URB/014-24</t>
  </si>
  <si>
    <t xml:space="preserve">PROGRAMA OPERATIVO ANUAL (POA) FINAL EJERCICIO 2024. </t>
  </si>
  <si>
    <t xml:space="preserve">Servicio y mantenimiento del carcamo de la red de agua entubada en la localidad de Hueycantenango. </t>
  </si>
  <si>
    <t>2,000 habitantes</t>
  </si>
  <si>
    <t xml:space="preserve">Construcción de pavimentación con concreto hidraulico en la localidad de Tepetlazalco. </t>
  </si>
  <si>
    <t xml:space="preserve">Rehabilitación de pavimento con concreto hidraulico (bacheo) en la localidad de Hueycantenango. </t>
  </si>
  <si>
    <t>Obras en proceso de asignación presupuestal.</t>
  </si>
  <si>
    <t xml:space="preserve">Construcción de muro de contención en el camino de acceso a la localidad de Zompantitlan. </t>
  </si>
  <si>
    <t xml:space="preserve">Rehabilitación de alumbrado público en la comunidad de Mazazontecomac. </t>
  </si>
  <si>
    <t>NOTA: El Programa 16. Urbanización; incrementó $ 11´499,474.18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</si>
</sst>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&quot;$&quot;#,##0.00"/>
    <numFmt numFmtId="165" formatCode="#,##0.00_ ;\-#,##0.00\ "/>
    <numFmt numFmtId="166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3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4" fontId="5" fillId="0" borderId="0" xfId="0" applyNumberFormat="1" applyFont="1"/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15" xfId="5" applyFont="1" applyFill="1" applyBorder="1" applyAlignment="1">
      <alignment horizontal="center" vertical="center" wrapText="1"/>
    </xf>
    <xf numFmtId="164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4" fontId="8" fillId="0" borderId="21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4" fontId="9" fillId="0" borderId="15" xfId="0" applyNumberFormat="1" applyFont="1" applyBorder="1" applyAlignment="1">
      <alignment vertical="center"/>
    </xf>
    <xf numFmtId="164" fontId="4" fillId="0" borderId="26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textRotation="90" wrapText="1"/>
    </xf>
    <xf numFmtId="1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textRotation="90"/>
    </xf>
    <xf numFmtId="0" fontId="22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textRotation="90" wrapText="1"/>
    </xf>
    <xf numFmtId="0" fontId="9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/>
    </xf>
    <xf numFmtId="0" fontId="9" fillId="0" borderId="12" xfId="0" applyNumberFormat="1" applyFont="1" applyBorder="1" applyAlignment="1">
      <alignment horizontal="center" vertical="center"/>
    </xf>
    <xf numFmtId="0" fontId="0" fillId="0" borderId="6" xfId="0" applyBorder="1"/>
    <xf numFmtId="0" fontId="9" fillId="0" borderId="11" xfId="0" applyNumberFormat="1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textRotation="90" wrapText="1"/>
    </xf>
    <xf numFmtId="0" fontId="0" fillId="0" borderId="11" xfId="0" applyBorder="1"/>
    <xf numFmtId="0" fontId="9" fillId="0" borderId="11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164" fontId="14" fillId="0" borderId="5" xfId="5" applyNumberFormat="1" applyFont="1" applyFill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center" vertical="center" wrapText="1"/>
    </xf>
    <xf numFmtId="164" fontId="24" fillId="0" borderId="6" xfId="0" applyNumberFormat="1" applyFont="1" applyBorder="1"/>
    <xf numFmtId="0" fontId="14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14" fillId="0" borderId="2" xfId="5" applyNumberFormat="1" applyFont="1" applyFill="1" applyBorder="1" applyAlignment="1">
      <alignment horizontal="center" vertical="center" wrapText="1"/>
    </xf>
    <xf numFmtId="164" fontId="14" fillId="0" borderId="4" xfId="5" applyNumberFormat="1" applyFont="1" applyFill="1" applyBorder="1" applyAlignment="1">
      <alignment horizontal="center" vertical="center" wrapText="1"/>
    </xf>
    <xf numFmtId="164" fontId="14" fillId="0" borderId="3" xfId="5" applyNumberFormat="1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0" fillId="0" borderId="0" xfId="0" applyAlignment="1"/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165" fontId="9" fillId="6" borderId="6" xfId="0" applyNumberFormat="1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4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165" fontId="4" fillId="6" borderId="2" xfId="0" applyNumberFormat="1" applyFont="1" applyFill="1" applyBorder="1" applyAlignment="1">
      <alignment horizontal="center" vertical="center" wrapText="1"/>
    </xf>
    <xf numFmtId="165" fontId="4" fillId="6" borderId="4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4" fontId="4" fillId="0" borderId="30" xfId="0" applyNumberFormat="1" applyFont="1" applyFill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center" vertical="center" wrapText="1"/>
    </xf>
    <xf numFmtId="0" fontId="25" fillId="8" borderId="32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 wrapText="1"/>
    </xf>
    <xf numFmtId="0" fontId="14" fillId="0" borderId="33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2" fillId="0" borderId="27" xfId="5" applyFont="1" applyFill="1" applyBorder="1" applyAlignment="1">
      <alignment horizontal="center" vertical="center" wrapText="1"/>
    </xf>
    <xf numFmtId="0" fontId="12" fillId="0" borderId="28" xfId="5" applyFont="1" applyFill="1" applyBorder="1" applyAlignment="1">
      <alignment horizontal="center" vertical="center" wrapText="1"/>
    </xf>
    <xf numFmtId="0" fontId="12" fillId="0" borderId="29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4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textRotation="90" wrapText="1"/>
    </xf>
    <xf numFmtId="0" fontId="24" fillId="0" borderId="6" xfId="0" applyFont="1" applyBorder="1" applyAlignment="1">
      <alignment horizontal="center"/>
    </xf>
    <xf numFmtId="164" fontId="24" fillId="0" borderId="6" xfId="0" applyNumberFormat="1" applyFont="1" applyBorder="1"/>
    <xf numFmtId="0" fontId="24" fillId="0" borderId="6" xfId="0" applyFont="1" applyBorder="1"/>
    <xf numFmtId="164" fontId="24" fillId="0" borderId="2" xfId="0" applyNumberFormat="1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164" fontId="9" fillId="0" borderId="2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1" fontId="9" fillId="0" borderId="14" xfId="0" applyNumberFormat="1" applyFont="1" applyFill="1" applyBorder="1" applyAlignment="1">
      <alignment horizontal="center" vertic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535780</xdr:colOff>
      <xdr:row>106</xdr:row>
      <xdr:rowOff>59173</xdr:rowOff>
    </xdr:from>
    <xdr:to>
      <xdr:col>44</xdr:col>
      <xdr:colOff>583405</xdr:colOff>
      <xdr:row>113</xdr:row>
      <xdr:rowOff>71441</xdr:rowOff>
    </xdr:to>
    <xdr:grpSp>
      <xdr:nvGrpSpPr>
        <xdr:cNvPr id="2" name="Grupo 1"/>
        <xdr:cNvGrpSpPr/>
      </xdr:nvGrpSpPr>
      <xdr:grpSpPr>
        <a:xfrm>
          <a:off x="857249" y="55661361"/>
          <a:ext cx="14549437" cy="1167174"/>
          <a:chOff x="459088" y="5491261"/>
          <a:chExt cx="14832399" cy="724365"/>
        </a:xfrm>
      </xdr:grpSpPr>
      <xdr:sp macro="" textlink="">
        <xdr:nvSpPr>
          <xdr:cNvPr id="3" name="Rectángulo 2"/>
          <xdr:cNvSpPr/>
        </xdr:nvSpPr>
        <xdr:spPr>
          <a:xfrm>
            <a:off x="459088" y="5510699"/>
            <a:ext cx="3776380" cy="69014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492499"/>
            <a:ext cx="4679576" cy="7231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491261"/>
            <a:ext cx="3912578" cy="72436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178595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41834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75"/>
  <sheetViews>
    <sheetView tabSelected="1" view="pageBreakPreview" topLeftCell="B1" zoomScale="80" zoomScaleSheetLayoutView="80" workbookViewId="0">
      <selection activeCell="P173" sqref="P173:T17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4" width="8.42578125" customWidth="1"/>
    <col min="5" max="5" width="8.140625" customWidth="1"/>
    <col min="6" max="6" width="14.57031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62" t="s">
        <v>34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</row>
    <row r="2" spans="1:47" ht="11.25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</row>
    <row r="3" spans="1:47" ht="19.5" customHeight="1" x14ac:dyDescent="0.25">
      <c r="A3" s="163" t="s">
        <v>175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</row>
    <row r="4" spans="1:47" ht="11.25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</row>
    <row r="5" spans="1:47" ht="12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</row>
    <row r="6" spans="1:47" ht="8.25" customHeight="1" x14ac:dyDescent="0.25">
      <c r="A6" s="172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4"/>
    </row>
    <row r="7" spans="1:47" ht="19.5" customHeight="1" x14ac:dyDescent="0.25">
      <c r="A7" s="43"/>
      <c r="B7" s="165" t="s">
        <v>26</v>
      </c>
      <c r="C7" s="165"/>
      <c r="D7" s="165"/>
      <c r="E7" s="165" t="s">
        <v>46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43"/>
      <c r="W7" s="167" t="s">
        <v>21</v>
      </c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45"/>
      <c r="AU7" s="44"/>
    </row>
    <row r="8" spans="1:47" ht="46.5" customHeight="1" x14ac:dyDescent="0.25">
      <c r="A8" s="43"/>
      <c r="B8" s="164" t="s">
        <v>40</v>
      </c>
      <c r="C8" s="164"/>
      <c r="D8" s="164"/>
      <c r="E8" s="169" t="s">
        <v>47</v>
      </c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1"/>
      <c r="V8" s="43"/>
      <c r="W8" s="166" t="s">
        <v>13</v>
      </c>
      <c r="X8" s="166"/>
      <c r="Y8" s="166"/>
      <c r="Z8" s="166"/>
      <c r="AA8" s="166"/>
      <c r="AB8" s="166"/>
      <c r="AC8" s="148" t="s">
        <v>50</v>
      </c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48"/>
      <c r="AU8" s="46"/>
    </row>
    <row r="9" spans="1:47" ht="19.5" customHeight="1" x14ac:dyDescent="0.25">
      <c r="A9" s="43"/>
      <c r="B9" s="181" t="s">
        <v>37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3"/>
      <c r="V9" s="43"/>
      <c r="W9" s="166" t="s">
        <v>14</v>
      </c>
      <c r="X9" s="166"/>
      <c r="Y9" s="166"/>
      <c r="Z9" s="166"/>
      <c r="AA9" s="166"/>
      <c r="AB9" s="166"/>
      <c r="AC9" s="148" t="s">
        <v>51</v>
      </c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48"/>
      <c r="AU9" s="46"/>
    </row>
    <row r="10" spans="1:47" ht="27.75" customHeight="1" x14ac:dyDescent="0.25">
      <c r="A10" s="43"/>
      <c r="B10" s="128" t="s">
        <v>48</v>
      </c>
      <c r="C10" s="184" t="s">
        <v>49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6"/>
      <c r="R10" s="150" t="s">
        <v>43</v>
      </c>
      <c r="S10" s="150"/>
      <c r="T10" s="150"/>
      <c r="U10" s="150"/>
      <c r="V10" s="43"/>
      <c r="W10" s="166" t="s">
        <v>17</v>
      </c>
      <c r="X10" s="166"/>
      <c r="Y10" s="166"/>
      <c r="Z10" s="166"/>
      <c r="AA10" s="166"/>
      <c r="AB10" s="166"/>
      <c r="AC10" s="148" t="s">
        <v>52</v>
      </c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48"/>
      <c r="AU10" s="46"/>
    </row>
    <row r="11" spans="1:47" ht="27" customHeight="1" x14ac:dyDescent="0.25">
      <c r="A11" s="43"/>
      <c r="B11" s="129"/>
      <c r="C11" s="139">
        <f>AS103</f>
        <v>54106995.020000011</v>
      </c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1"/>
      <c r="R11" s="142">
        <f>G11+C11</f>
        <v>54106995.020000011</v>
      </c>
      <c r="S11" s="143"/>
      <c r="T11" s="143"/>
      <c r="U11" s="143"/>
      <c r="V11" s="43"/>
      <c r="W11" s="151" t="s">
        <v>39</v>
      </c>
      <c r="X11" s="151"/>
      <c r="Y11" s="151"/>
      <c r="Z11" s="151"/>
      <c r="AA11" s="151"/>
      <c r="AB11" s="151"/>
      <c r="AC11" s="152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49"/>
      <c r="AU11" s="47"/>
    </row>
    <row r="12" spans="1:47" ht="27" customHeight="1" x14ac:dyDescent="0.25">
      <c r="A12" s="54"/>
      <c r="B12" s="187" t="s">
        <v>42</v>
      </c>
      <c r="C12" s="136" t="s">
        <v>49</v>
      </c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8"/>
      <c r="R12" s="143" t="s">
        <v>43</v>
      </c>
      <c r="S12" s="143"/>
      <c r="T12" s="143"/>
      <c r="U12" s="143"/>
      <c r="V12" s="54"/>
      <c r="W12" s="55"/>
      <c r="X12" s="55"/>
      <c r="Y12" s="55"/>
      <c r="Z12" s="55"/>
      <c r="AA12" s="55"/>
      <c r="AB12" s="55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</row>
    <row r="13" spans="1:47" ht="27" customHeight="1" x14ac:dyDescent="0.25">
      <c r="A13" s="58"/>
      <c r="B13" s="188"/>
      <c r="C13" s="139">
        <f>AS41</f>
        <v>1334275.22</v>
      </c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1"/>
      <c r="R13" s="142">
        <f>C13+F13+G13+K13+N13</f>
        <v>1334275.22</v>
      </c>
      <c r="S13" s="143"/>
      <c r="T13" s="143"/>
      <c r="U13" s="143"/>
      <c r="V13" s="58"/>
      <c r="W13" s="55"/>
      <c r="X13" s="55"/>
      <c r="Y13" s="55"/>
      <c r="Z13" s="55"/>
      <c r="AA13" s="55"/>
      <c r="AB13" s="55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</row>
    <row r="14" spans="1:47" ht="27" customHeight="1" x14ac:dyDescent="0.25">
      <c r="A14" s="58"/>
      <c r="B14" s="130" t="s">
        <v>71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2"/>
      <c r="R14" s="133">
        <f>R13+R11</f>
        <v>55441270.24000001</v>
      </c>
      <c r="S14" s="134"/>
      <c r="T14" s="134"/>
      <c r="U14" s="135"/>
      <c r="V14" s="58"/>
      <c r="W14" s="55"/>
      <c r="X14" s="55"/>
      <c r="Y14" s="55"/>
      <c r="Z14" s="55"/>
      <c r="AA14" s="55"/>
      <c r="AB14" s="55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</row>
    <row r="15" spans="1:47" ht="12" customHeight="1" x14ac:dyDescent="0.25">
      <c r="A15" s="147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</row>
    <row r="16" spans="1:47" ht="30" customHeight="1" x14ac:dyDescent="0.25">
      <c r="A16" s="144" t="s">
        <v>83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6"/>
    </row>
    <row r="17" spans="1:47" s="5" customFormat="1" ht="20.100000000000001" customHeight="1" x14ac:dyDescent="0.25">
      <c r="A17" s="157" t="s">
        <v>16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9"/>
      <c r="AU17" s="6"/>
    </row>
    <row r="18" spans="1:47" s="7" customFormat="1" ht="30" customHeight="1" x14ac:dyDescent="0.25">
      <c r="A18" s="121" t="s">
        <v>79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1"/>
      <c r="AU18" s="1"/>
    </row>
    <row r="19" spans="1:47" s="7" customFormat="1" ht="20.100000000000001" customHeight="1" x14ac:dyDescent="0.25">
      <c r="A19" s="157" t="s">
        <v>15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9"/>
      <c r="AU19" s="1"/>
    </row>
    <row r="20" spans="1:47" s="7" customFormat="1" ht="34.5" customHeight="1" x14ac:dyDescent="0.25">
      <c r="A20" s="121" t="s">
        <v>80</v>
      </c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1"/>
      <c r="AU20" s="1"/>
    </row>
    <row r="21" spans="1:47" s="7" customFormat="1" ht="20.100000000000001" customHeight="1" x14ac:dyDescent="0.25">
      <c r="A21" s="157" t="s">
        <v>22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9"/>
      <c r="AU21" s="1"/>
    </row>
    <row r="22" spans="1:47" s="7" customFormat="1" ht="39.75" customHeight="1" x14ac:dyDescent="0.25">
      <c r="A22" s="118" t="s">
        <v>81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20"/>
      <c r="AU22" s="1"/>
    </row>
    <row r="23" spans="1:47" s="7" customFormat="1" ht="20.100000000000001" customHeight="1" x14ac:dyDescent="0.25">
      <c r="A23" s="157" t="s">
        <v>20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9"/>
      <c r="AU23" s="1"/>
    </row>
    <row r="24" spans="1:47" s="7" customFormat="1" ht="59.25" customHeight="1" x14ac:dyDescent="0.25">
      <c r="A24" s="121" t="s">
        <v>82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1"/>
      <c r="AU24" s="1"/>
    </row>
    <row r="25" spans="1:47" s="7" customFormat="1" ht="30" customHeight="1" x14ac:dyDescent="0.25">
      <c r="A25" s="154" t="s">
        <v>72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6"/>
      <c r="AU25" s="1"/>
    </row>
    <row r="26" spans="1:47" s="7" customFormat="1" ht="30" customHeight="1" x14ac:dyDescent="0.25">
      <c r="A26" s="121" t="s">
        <v>23</v>
      </c>
      <c r="B26" s="122"/>
      <c r="C26" s="115" t="s">
        <v>73</v>
      </c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7"/>
      <c r="AU26" s="1"/>
    </row>
    <row r="27" spans="1:47" s="7" customFormat="1" ht="30" customHeight="1" x14ac:dyDescent="0.25">
      <c r="A27" s="121" t="s">
        <v>24</v>
      </c>
      <c r="B27" s="122"/>
      <c r="C27" s="115" t="s">
        <v>74</v>
      </c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7"/>
      <c r="AU27" s="1"/>
    </row>
    <row r="28" spans="1:47" s="7" customFormat="1" ht="38.25" customHeight="1" x14ac:dyDescent="0.25">
      <c r="A28" s="126" t="s">
        <v>25</v>
      </c>
      <c r="B28" s="127"/>
      <c r="C28" s="123" t="s">
        <v>75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5"/>
      <c r="AU28" s="1"/>
    </row>
    <row r="29" spans="1:47" s="7" customFormat="1" ht="30" customHeight="1" x14ac:dyDescent="0.25">
      <c r="A29" s="121" t="s">
        <v>36</v>
      </c>
      <c r="B29" s="122"/>
      <c r="C29" s="115" t="s">
        <v>76</v>
      </c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7"/>
      <c r="AU29" s="1"/>
    </row>
    <row r="30" spans="1:47" ht="87.75" customHeight="1" x14ac:dyDescent="0.25">
      <c r="A30" s="126" t="s">
        <v>35</v>
      </c>
      <c r="B30" s="127"/>
      <c r="C30" s="123" t="s">
        <v>77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5"/>
    </row>
    <row r="31" spans="1:47" ht="9.75" customHeight="1" thickBot="1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9"/>
      <c r="AN31" s="29"/>
      <c r="AO31" s="29"/>
      <c r="AP31" s="29"/>
      <c r="AQ31" s="29"/>
      <c r="AR31" s="29"/>
      <c r="AS31" s="29"/>
    </row>
    <row r="32" spans="1:47" ht="23.25" customHeight="1" x14ac:dyDescent="0.25">
      <c r="A32" s="97" t="s">
        <v>31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9"/>
    </row>
    <row r="33" spans="1:47" ht="15" customHeight="1" x14ac:dyDescent="0.25">
      <c r="A33" s="100" t="s">
        <v>19</v>
      </c>
      <c r="B33" s="102" t="s">
        <v>12</v>
      </c>
      <c r="C33" s="104" t="s">
        <v>28</v>
      </c>
      <c r="D33" s="106" t="s">
        <v>29</v>
      </c>
      <c r="E33" s="106" t="s">
        <v>30</v>
      </c>
      <c r="F33" s="109" t="s">
        <v>27</v>
      </c>
      <c r="G33" s="111" t="s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3"/>
      <c r="T33" s="111" t="s">
        <v>11</v>
      </c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3"/>
      <c r="AG33" s="111" t="s">
        <v>18</v>
      </c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4"/>
    </row>
    <row r="34" spans="1:47" ht="29.25" customHeight="1" x14ac:dyDescent="0.25">
      <c r="A34" s="101"/>
      <c r="B34" s="103"/>
      <c r="C34" s="105"/>
      <c r="D34" s="107"/>
      <c r="E34" s="108"/>
      <c r="F34" s="110"/>
      <c r="G34" s="9" t="s">
        <v>1</v>
      </c>
      <c r="H34" s="9" t="s">
        <v>2</v>
      </c>
      <c r="I34" s="9" t="s">
        <v>3</v>
      </c>
      <c r="J34" s="9" t="s">
        <v>4</v>
      </c>
      <c r="K34" s="9" t="s">
        <v>3</v>
      </c>
      <c r="L34" s="9" t="s">
        <v>5</v>
      </c>
      <c r="M34" s="9" t="s">
        <v>5</v>
      </c>
      <c r="N34" s="9" t="s">
        <v>4</v>
      </c>
      <c r="O34" s="9" t="s">
        <v>6</v>
      </c>
      <c r="P34" s="9" t="s">
        <v>7</v>
      </c>
      <c r="Q34" s="9" t="s">
        <v>8</v>
      </c>
      <c r="R34" s="9" t="s">
        <v>9</v>
      </c>
      <c r="S34" s="26" t="s">
        <v>38</v>
      </c>
      <c r="T34" s="9" t="s">
        <v>1</v>
      </c>
      <c r="U34" s="9" t="s">
        <v>2</v>
      </c>
      <c r="V34" s="9" t="s">
        <v>3</v>
      </c>
      <c r="W34" s="9" t="s">
        <v>4</v>
      </c>
      <c r="X34" s="9" t="s">
        <v>3</v>
      </c>
      <c r="Y34" s="9" t="s">
        <v>5</v>
      </c>
      <c r="Z34" s="9" t="s">
        <v>5</v>
      </c>
      <c r="AA34" s="9" t="s">
        <v>4</v>
      </c>
      <c r="AB34" s="9" t="s">
        <v>6</v>
      </c>
      <c r="AC34" s="9" t="s">
        <v>7</v>
      </c>
      <c r="AD34" s="9" t="s">
        <v>8</v>
      </c>
      <c r="AE34" s="9" t="s">
        <v>9</v>
      </c>
      <c r="AF34" s="26" t="s">
        <v>10</v>
      </c>
      <c r="AG34" s="9" t="s">
        <v>1</v>
      </c>
      <c r="AH34" s="9" t="s">
        <v>2</v>
      </c>
      <c r="AI34" s="9" t="s">
        <v>3</v>
      </c>
      <c r="AJ34" s="9" t="s">
        <v>4</v>
      </c>
      <c r="AK34" s="9" t="s">
        <v>3</v>
      </c>
      <c r="AL34" s="9" t="s">
        <v>5</v>
      </c>
      <c r="AM34" s="72" t="s">
        <v>5</v>
      </c>
      <c r="AN34" s="72" t="s">
        <v>4</v>
      </c>
      <c r="AO34" s="72" t="s">
        <v>6</v>
      </c>
      <c r="AP34" s="72" t="s">
        <v>7</v>
      </c>
      <c r="AQ34" s="72" t="s">
        <v>8</v>
      </c>
      <c r="AR34" s="72" t="s">
        <v>9</v>
      </c>
      <c r="AS34" s="12" t="s">
        <v>10</v>
      </c>
    </row>
    <row r="35" spans="1:47" ht="53.25" customHeight="1" x14ac:dyDescent="0.25">
      <c r="A35" s="30" t="s">
        <v>33</v>
      </c>
      <c r="B35" s="17" t="s">
        <v>53</v>
      </c>
      <c r="C35" s="57" t="s">
        <v>32</v>
      </c>
      <c r="D35" s="15">
        <v>1</v>
      </c>
      <c r="E35" s="16" t="s">
        <v>69</v>
      </c>
      <c r="F35" s="59" t="s">
        <v>100</v>
      </c>
      <c r="G35" s="32">
        <v>20</v>
      </c>
      <c r="H35" s="32">
        <v>20</v>
      </c>
      <c r="I35" s="32">
        <v>20</v>
      </c>
      <c r="J35" s="32">
        <v>20</v>
      </c>
      <c r="K35" s="32">
        <v>20</v>
      </c>
      <c r="L35" s="32">
        <v>20</v>
      </c>
      <c r="M35" s="32"/>
      <c r="N35" s="32"/>
      <c r="O35" s="32"/>
      <c r="P35" s="32"/>
      <c r="Q35" s="32"/>
      <c r="R35" s="32"/>
      <c r="S35" s="41">
        <f>SUM(G35:R35)</f>
        <v>120</v>
      </c>
      <c r="T35" s="42">
        <v>0.16</v>
      </c>
      <c r="U35" s="42">
        <v>0.16</v>
      </c>
      <c r="V35" s="42">
        <v>0.16</v>
      </c>
      <c r="W35" s="42">
        <v>0.16</v>
      </c>
      <c r="X35" s="42">
        <v>0.16</v>
      </c>
      <c r="Y35" s="42">
        <v>0.2</v>
      </c>
      <c r="Z35" s="51"/>
      <c r="AA35" s="51"/>
      <c r="AB35" s="51"/>
      <c r="AC35" s="51"/>
      <c r="AD35" s="51"/>
      <c r="AE35" s="51"/>
      <c r="AF35" s="41">
        <f>SUM(T35:AE35)</f>
        <v>1</v>
      </c>
      <c r="AG35" s="21">
        <v>21046.26</v>
      </c>
      <c r="AH35" s="21">
        <v>21046.26</v>
      </c>
      <c r="AI35" s="21">
        <v>21046.26</v>
      </c>
      <c r="AJ35" s="21">
        <v>21046.26</v>
      </c>
      <c r="AK35" s="21">
        <v>21046.26</v>
      </c>
      <c r="AL35" s="21">
        <v>21046.28</v>
      </c>
      <c r="AM35" s="21"/>
      <c r="AN35" s="21"/>
      <c r="AO35" s="21"/>
      <c r="AP35" s="21"/>
      <c r="AQ35" s="21"/>
      <c r="AR35" s="21"/>
      <c r="AS35" s="13">
        <f>SUM(AG35:AR35)</f>
        <v>126277.57999999999</v>
      </c>
    </row>
    <row r="36" spans="1:47" ht="54.75" customHeight="1" x14ac:dyDescent="0.25">
      <c r="A36" s="30" t="s">
        <v>41</v>
      </c>
      <c r="B36" s="17" t="s">
        <v>54</v>
      </c>
      <c r="C36" s="57" t="s">
        <v>32</v>
      </c>
      <c r="D36" s="15">
        <v>1</v>
      </c>
      <c r="E36" s="16" t="s">
        <v>69</v>
      </c>
      <c r="F36" s="59" t="s">
        <v>101</v>
      </c>
      <c r="G36" s="32">
        <v>20</v>
      </c>
      <c r="H36" s="32">
        <v>20</v>
      </c>
      <c r="I36" s="32">
        <v>20</v>
      </c>
      <c r="J36" s="32"/>
      <c r="K36" s="32"/>
      <c r="L36" s="32"/>
      <c r="M36" s="32"/>
      <c r="N36" s="32"/>
      <c r="O36" s="32"/>
      <c r="P36" s="32"/>
      <c r="Q36" s="32"/>
      <c r="R36" s="32"/>
      <c r="S36" s="41">
        <f>SUM(G36:R36)</f>
        <v>60</v>
      </c>
      <c r="T36" s="42">
        <v>0.33</v>
      </c>
      <c r="U36" s="42">
        <v>0.33</v>
      </c>
      <c r="V36" s="42">
        <v>0.34</v>
      </c>
      <c r="W36" s="51"/>
      <c r="X36" s="51"/>
      <c r="Y36" s="51"/>
      <c r="Z36" s="51"/>
      <c r="AA36" s="51"/>
      <c r="AB36" s="51"/>
      <c r="AC36" s="51"/>
      <c r="AD36" s="51"/>
      <c r="AE36" s="51"/>
      <c r="AF36" s="41">
        <f>SUM(T36:AE36)</f>
        <v>1</v>
      </c>
      <c r="AG36" s="21">
        <v>67289.31</v>
      </c>
      <c r="AH36" s="21">
        <v>67289.31</v>
      </c>
      <c r="AI36" s="21">
        <v>67289.320000000007</v>
      </c>
      <c r="AJ36" s="21"/>
      <c r="AK36" s="21"/>
      <c r="AL36" s="21"/>
      <c r="AM36" s="21"/>
      <c r="AN36" s="21"/>
      <c r="AO36" s="21"/>
      <c r="AP36" s="21"/>
      <c r="AQ36" s="21"/>
      <c r="AR36" s="21"/>
      <c r="AS36" s="13">
        <f>SUM(AG36:AR36)</f>
        <v>201867.94</v>
      </c>
    </row>
    <row r="37" spans="1:47" ht="47.25" customHeight="1" x14ac:dyDescent="0.25">
      <c r="A37" s="34">
        <v>3</v>
      </c>
      <c r="B37" s="17" t="s">
        <v>55</v>
      </c>
      <c r="C37" s="14" t="s">
        <v>56</v>
      </c>
      <c r="D37" s="15">
        <v>50</v>
      </c>
      <c r="E37" s="16" t="s">
        <v>69</v>
      </c>
      <c r="F37" s="59" t="s">
        <v>102</v>
      </c>
      <c r="G37" s="50"/>
      <c r="H37" s="50"/>
      <c r="I37" s="50"/>
      <c r="J37" s="50">
        <v>20</v>
      </c>
      <c r="K37" s="50">
        <v>20</v>
      </c>
      <c r="L37" s="50">
        <v>20</v>
      </c>
      <c r="M37" s="50">
        <v>20</v>
      </c>
      <c r="N37" s="50">
        <v>20</v>
      </c>
      <c r="O37" s="50">
        <v>20</v>
      </c>
      <c r="P37" s="50">
        <v>20</v>
      </c>
      <c r="Q37" s="50">
        <v>20</v>
      </c>
      <c r="R37" s="50">
        <v>20</v>
      </c>
      <c r="S37" s="41">
        <f>SUM(G37:R37)</f>
        <v>180</v>
      </c>
      <c r="T37" s="15"/>
      <c r="U37" s="15"/>
      <c r="V37" s="15"/>
      <c r="W37" s="42">
        <v>5.55</v>
      </c>
      <c r="X37" s="42">
        <v>5.55</v>
      </c>
      <c r="Y37" s="42">
        <v>5.55</v>
      </c>
      <c r="Z37" s="42">
        <v>5.55</v>
      </c>
      <c r="AA37" s="42">
        <v>5.55</v>
      </c>
      <c r="AB37" s="42">
        <v>5.55</v>
      </c>
      <c r="AC37" s="42">
        <v>5.55</v>
      </c>
      <c r="AD37" s="42">
        <v>5.55</v>
      </c>
      <c r="AE37" s="42">
        <v>5.6</v>
      </c>
      <c r="AF37" s="41">
        <f>SUM(T37:AE37)</f>
        <v>49.999999999999993</v>
      </c>
      <c r="AG37" s="21"/>
      <c r="AH37" s="21"/>
      <c r="AI37" s="21"/>
      <c r="AJ37" s="21">
        <v>42316.32</v>
      </c>
      <c r="AK37" s="21">
        <v>42316.32</v>
      </c>
      <c r="AL37" s="21">
        <v>42316.32</v>
      </c>
      <c r="AM37" s="21">
        <v>42316.32</v>
      </c>
      <c r="AN37" s="21">
        <v>42316.32</v>
      </c>
      <c r="AO37" s="21">
        <v>42316.32</v>
      </c>
      <c r="AP37" s="21">
        <v>42316.32</v>
      </c>
      <c r="AQ37" s="21">
        <v>42316.32</v>
      </c>
      <c r="AR37" s="21">
        <v>42316.32</v>
      </c>
      <c r="AS37" s="13">
        <f>SUM(AG37:AR37)</f>
        <v>380846.88</v>
      </c>
    </row>
    <row r="38" spans="1:47" ht="60" customHeight="1" x14ac:dyDescent="0.25">
      <c r="A38" s="34">
        <v>4</v>
      </c>
      <c r="B38" s="22" t="s">
        <v>57</v>
      </c>
      <c r="C38" s="18" t="s">
        <v>44</v>
      </c>
      <c r="D38" s="23">
        <v>50</v>
      </c>
      <c r="E38" s="24" t="s">
        <v>69</v>
      </c>
      <c r="F38" s="59" t="s">
        <v>103</v>
      </c>
      <c r="G38" s="31"/>
      <c r="H38" s="31"/>
      <c r="I38" s="31"/>
      <c r="J38" s="31">
        <v>20</v>
      </c>
      <c r="K38" s="31">
        <v>20</v>
      </c>
      <c r="L38" s="31">
        <v>20</v>
      </c>
      <c r="M38" s="31">
        <v>20</v>
      </c>
      <c r="N38" s="31">
        <v>20</v>
      </c>
      <c r="O38" s="31">
        <v>20</v>
      </c>
      <c r="P38" s="31">
        <v>20</v>
      </c>
      <c r="Q38" s="31">
        <v>20</v>
      </c>
      <c r="R38" s="31">
        <v>20</v>
      </c>
      <c r="S38" s="71">
        <f t="shared" ref="S38:S39" si="0">SUM(G38:R38)</f>
        <v>180</v>
      </c>
      <c r="T38" s="60"/>
      <c r="U38" s="60"/>
      <c r="V38" s="60"/>
      <c r="W38" s="42">
        <v>5.55</v>
      </c>
      <c r="X38" s="42">
        <v>5.55</v>
      </c>
      <c r="Y38" s="42">
        <v>5.55</v>
      </c>
      <c r="Z38" s="42">
        <v>5.55</v>
      </c>
      <c r="AA38" s="42">
        <v>5.55</v>
      </c>
      <c r="AB38" s="42">
        <v>5.55</v>
      </c>
      <c r="AC38" s="42">
        <v>5.55</v>
      </c>
      <c r="AD38" s="42">
        <v>5.55</v>
      </c>
      <c r="AE38" s="42">
        <v>5.6</v>
      </c>
      <c r="AF38" s="71">
        <f t="shared" ref="AF38:AF39" si="1">SUM(T38:AE38)</f>
        <v>49.999999999999993</v>
      </c>
      <c r="AG38" s="33"/>
      <c r="AH38" s="33"/>
      <c r="AI38" s="33"/>
      <c r="AJ38" s="33">
        <v>30586.98</v>
      </c>
      <c r="AK38" s="33">
        <v>30586.98</v>
      </c>
      <c r="AL38" s="33">
        <v>30586.98</v>
      </c>
      <c r="AM38" s="33">
        <v>30586.98</v>
      </c>
      <c r="AN38" s="33">
        <v>30586.98</v>
      </c>
      <c r="AO38" s="33">
        <v>30586.98</v>
      </c>
      <c r="AP38" s="33">
        <v>30586.98</v>
      </c>
      <c r="AQ38" s="33">
        <v>30586.98</v>
      </c>
      <c r="AR38" s="33">
        <v>30586.98</v>
      </c>
      <c r="AS38" s="25">
        <f t="shared" ref="AS38:AS39" si="2">SUM(AG38:AR38)</f>
        <v>275282.82</v>
      </c>
      <c r="AT38" s="8"/>
    </row>
    <row r="39" spans="1:47" ht="60" customHeight="1" x14ac:dyDescent="0.25">
      <c r="A39" s="34">
        <v>5</v>
      </c>
      <c r="B39" s="22" t="s">
        <v>176</v>
      </c>
      <c r="C39" s="18" t="s">
        <v>59</v>
      </c>
      <c r="D39" s="23">
        <v>1</v>
      </c>
      <c r="E39" s="24" t="s">
        <v>177</v>
      </c>
      <c r="F39" s="59"/>
      <c r="G39" s="31"/>
      <c r="H39" s="31"/>
      <c r="I39" s="31"/>
      <c r="J39" s="31"/>
      <c r="K39" s="31"/>
      <c r="L39" s="31"/>
      <c r="M39" s="31">
        <v>20</v>
      </c>
      <c r="N39" s="31">
        <v>20</v>
      </c>
      <c r="O39" s="31">
        <v>20</v>
      </c>
      <c r="P39" s="31"/>
      <c r="Q39" s="31"/>
      <c r="R39" s="31"/>
      <c r="S39" s="71">
        <f t="shared" si="0"/>
        <v>60</v>
      </c>
      <c r="T39" s="60"/>
      <c r="U39" s="60"/>
      <c r="V39" s="60"/>
      <c r="W39" s="42"/>
      <c r="X39" s="42"/>
      <c r="Y39" s="42"/>
      <c r="Z39" s="42">
        <v>0.33</v>
      </c>
      <c r="AA39" s="42">
        <v>0.33</v>
      </c>
      <c r="AB39" s="42">
        <v>0.34</v>
      </c>
      <c r="AC39" s="42"/>
      <c r="AD39" s="42"/>
      <c r="AE39" s="42"/>
      <c r="AF39" s="71">
        <f t="shared" si="1"/>
        <v>1</v>
      </c>
      <c r="AG39" s="33"/>
      <c r="AH39" s="33"/>
      <c r="AI39" s="33"/>
      <c r="AJ39" s="33"/>
      <c r="AK39" s="33"/>
      <c r="AL39" s="33"/>
      <c r="AM39" s="33">
        <v>116666.66</v>
      </c>
      <c r="AN39" s="33">
        <v>116666.66</v>
      </c>
      <c r="AO39" s="33">
        <v>116666.68</v>
      </c>
      <c r="AP39" s="33"/>
      <c r="AQ39" s="33"/>
      <c r="AR39" s="33"/>
      <c r="AS39" s="25">
        <f t="shared" si="2"/>
        <v>350000</v>
      </c>
      <c r="AT39" s="8"/>
    </row>
    <row r="40" spans="1:47" ht="20.25" customHeight="1" x14ac:dyDescent="0.25">
      <c r="A40" s="94" t="s">
        <v>58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6"/>
      <c r="AS40" s="52">
        <f>SUM(AS35:AS39)</f>
        <v>1334275.22</v>
      </c>
    </row>
    <row r="41" spans="1:47" ht="21.75" customHeight="1" x14ac:dyDescent="0.25">
      <c r="A41" s="94" t="s">
        <v>45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6"/>
      <c r="AS41" s="52">
        <f>SUM(AS40)</f>
        <v>1334275.22</v>
      </c>
    </row>
    <row r="42" spans="1:47" ht="54" customHeight="1" x14ac:dyDescent="0.25">
      <c r="A42" s="34">
        <v>6</v>
      </c>
      <c r="B42" s="17" t="s">
        <v>104</v>
      </c>
      <c r="C42" s="20" t="s">
        <v>59</v>
      </c>
      <c r="D42" s="19">
        <v>1</v>
      </c>
      <c r="E42" s="16" t="s">
        <v>84</v>
      </c>
      <c r="F42" s="59" t="s">
        <v>105</v>
      </c>
      <c r="G42" s="32"/>
      <c r="H42" s="32"/>
      <c r="I42" s="32"/>
      <c r="J42" s="32"/>
      <c r="K42" s="32"/>
      <c r="L42" s="32">
        <v>20</v>
      </c>
      <c r="M42" s="32">
        <v>20</v>
      </c>
      <c r="N42" s="32">
        <v>18</v>
      </c>
      <c r="O42" s="32"/>
      <c r="P42" s="32"/>
      <c r="Q42" s="32"/>
      <c r="R42" s="32"/>
      <c r="S42" s="41">
        <f t="shared" ref="S42:S45" si="3">SUM(G42:R42)</f>
        <v>58</v>
      </c>
      <c r="T42" s="51"/>
      <c r="U42" s="51"/>
      <c r="V42" s="51"/>
      <c r="W42" s="51"/>
      <c r="X42" s="51"/>
      <c r="Y42" s="42">
        <v>0.33</v>
      </c>
      <c r="Z42" s="42">
        <v>0.33</v>
      </c>
      <c r="AA42" s="42">
        <v>0.34</v>
      </c>
      <c r="AB42" s="51"/>
      <c r="AC42" s="42"/>
      <c r="AD42" s="42"/>
      <c r="AE42" s="42"/>
      <c r="AF42" s="41">
        <f t="shared" ref="AF42:AF50" si="4">SUM(T42:AE42)</f>
        <v>1</v>
      </c>
      <c r="AG42" s="21"/>
      <c r="AH42" s="21"/>
      <c r="AI42" s="21"/>
      <c r="AJ42" s="21"/>
      <c r="AK42" s="21"/>
      <c r="AL42" s="21">
        <v>625232.48</v>
      </c>
      <c r="AM42" s="21">
        <v>625232.49</v>
      </c>
      <c r="AN42" s="21">
        <v>625232.48</v>
      </c>
      <c r="AO42" s="21"/>
      <c r="AP42" s="21"/>
      <c r="AQ42" s="21"/>
      <c r="AR42" s="21"/>
      <c r="AS42" s="13">
        <f t="shared" ref="AS42:AS50" si="5">SUM(AG42:AR42)</f>
        <v>1875697.45</v>
      </c>
      <c r="AU42"/>
    </row>
    <row r="43" spans="1:47" ht="68.25" customHeight="1" x14ac:dyDescent="0.25">
      <c r="A43" s="34">
        <v>7</v>
      </c>
      <c r="B43" s="17" t="s">
        <v>106</v>
      </c>
      <c r="C43" s="20" t="s">
        <v>59</v>
      </c>
      <c r="D43" s="19">
        <v>1</v>
      </c>
      <c r="E43" s="16" t="s">
        <v>85</v>
      </c>
      <c r="F43" s="59" t="s">
        <v>105</v>
      </c>
      <c r="G43" s="32"/>
      <c r="H43" s="32"/>
      <c r="I43" s="32"/>
      <c r="J43" s="32"/>
      <c r="K43" s="32"/>
      <c r="L43" s="32">
        <v>15</v>
      </c>
      <c r="M43" s="32">
        <v>20</v>
      </c>
      <c r="N43" s="32">
        <v>18</v>
      </c>
      <c r="O43" s="32"/>
      <c r="P43" s="32"/>
      <c r="Q43" s="32"/>
      <c r="R43" s="32"/>
      <c r="S43" s="41">
        <f t="shared" si="3"/>
        <v>53</v>
      </c>
      <c r="T43" s="51"/>
      <c r="U43" s="51"/>
      <c r="V43" s="51"/>
      <c r="W43" s="51"/>
      <c r="X43" s="51"/>
      <c r="Y43" s="42">
        <v>0.33</v>
      </c>
      <c r="Z43" s="42">
        <v>0.33</v>
      </c>
      <c r="AA43" s="42">
        <v>0.34</v>
      </c>
      <c r="AB43" s="51"/>
      <c r="AC43" s="42"/>
      <c r="AD43" s="42"/>
      <c r="AE43" s="42"/>
      <c r="AF43" s="41">
        <f t="shared" si="4"/>
        <v>1</v>
      </c>
      <c r="AG43" s="21"/>
      <c r="AH43" s="21"/>
      <c r="AI43" s="21"/>
      <c r="AJ43" s="21"/>
      <c r="AK43" s="21"/>
      <c r="AL43" s="21">
        <v>500000</v>
      </c>
      <c r="AM43" s="21">
        <v>500000</v>
      </c>
      <c r="AN43" s="21">
        <v>500000</v>
      </c>
      <c r="AO43" s="21"/>
      <c r="AP43" s="21"/>
      <c r="AQ43" s="21"/>
      <c r="AR43" s="21"/>
      <c r="AS43" s="13">
        <f t="shared" si="5"/>
        <v>1500000</v>
      </c>
      <c r="AU43"/>
    </row>
    <row r="44" spans="1:47" ht="57.75" customHeight="1" x14ac:dyDescent="0.25">
      <c r="A44" s="34">
        <v>8</v>
      </c>
      <c r="B44" s="17" t="s">
        <v>107</v>
      </c>
      <c r="C44" s="20" t="s">
        <v>59</v>
      </c>
      <c r="D44" s="19">
        <v>1</v>
      </c>
      <c r="E44" s="16" t="s">
        <v>92</v>
      </c>
      <c r="F44" s="59" t="s">
        <v>105</v>
      </c>
      <c r="G44" s="32"/>
      <c r="H44" s="32"/>
      <c r="I44" s="32"/>
      <c r="J44" s="32"/>
      <c r="K44" s="32"/>
      <c r="L44" s="32"/>
      <c r="M44" s="32"/>
      <c r="N44" s="32"/>
      <c r="O44" s="32"/>
      <c r="P44" s="32">
        <v>15</v>
      </c>
      <c r="Q44" s="32">
        <v>20</v>
      </c>
      <c r="R44" s="32">
        <v>18</v>
      </c>
      <c r="S44" s="41">
        <f t="shared" si="3"/>
        <v>53</v>
      </c>
      <c r="T44" s="51"/>
      <c r="U44" s="51"/>
      <c r="V44" s="51"/>
      <c r="W44" s="51"/>
      <c r="X44" s="51"/>
      <c r="Y44" s="42"/>
      <c r="Z44" s="42"/>
      <c r="AA44" s="42"/>
      <c r="AB44" s="51"/>
      <c r="AC44" s="42">
        <v>0.33</v>
      </c>
      <c r="AD44" s="42">
        <v>0.33</v>
      </c>
      <c r="AE44" s="42">
        <v>0.34</v>
      </c>
      <c r="AF44" s="41">
        <f t="shared" si="4"/>
        <v>1</v>
      </c>
      <c r="AG44" s="21"/>
      <c r="AH44" s="21"/>
      <c r="AI44" s="21"/>
      <c r="AJ44" s="21"/>
      <c r="AK44" s="21"/>
      <c r="AL44" s="21"/>
      <c r="AM44" s="21"/>
      <c r="AN44" s="21"/>
      <c r="AO44" s="21"/>
      <c r="AP44" s="21">
        <v>366666.66</v>
      </c>
      <c r="AQ44" s="21">
        <v>366666.66</v>
      </c>
      <c r="AR44" s="21">
        <v>366666.68</v>
      </c>
      <c r="AS44" s="13">
        <f t="shared" si="5"/>
        <v>1100000</v>
      </c>
      <c r="AU44"/>
    </row>
    <row r="45" spans="1:47" ht="57" customHeight="1" x14ac:dyDescent="0.25">
      <c r="A45" s="34">
        <v>9</v>
      </c>
      <c r="B45" s="17" t="s">
        <v>108</v>
      </c>
      <c r="C45" s="20" t="s">
        <v>59</v>
      </c>
      <c r="D45" s="19">
        <v>1</v>
      </c>
      <c r="E45" s="16" t="s">
        <v>86</v>
      </c>
      <c r="F45" s="59" t="s">
        <v>105</v>
      </c>
      <c r="G45" s="32"/>
      <c r="H45" s="32"/>
      <c r="I45" s="32"/>
      <c r="J45" s="32"/>
      <c r="K45" s="32"/>
      <c r="L45" s="32"/>
      <c r="M45" s="32">
        <v>20</v>
      </c>
      <c r="N45" s="32">
        <v>20</v>
      </c>
      <c r="O45" s="32">
        <v>20</v>
      </c>
      <c r="P45" s="32"/>
      <c r="Q45" s="32"/>
      <c r="R45" s="32"/>
      <c r="S45" s="41">
        <f t="shared" si="3"/>
        <v>60</v>
      </c>
      <c r="T45" s="51"/>
      <c r="U45" s="42"/>
      <c r="V45" s="42"/>
      <c r="W45" s="42"/>
      <c r="X45" s="51"/>
      <c r="Y45" s="51"/>
      <c r="Z45" s="42">
        <v>0.33</v>
      </c>
      <c r="AA45" s="42">
        <v>0.33</v>
      </c>
      <c r="AB45" s="42">
        <v>0.34</v>
      </c>
      <c r="AC45" s="42"/>
      <c r="AD45" s="42"/>
      <c r="AE45" s="42"/>
      <c r="AF45" s="41">
        <f t="shared" si="4"/>
        <v>1</v>
      </c>
      <c r="AG45" s="21"/>
      <c r="AH45" s="21"/>
      <c r="AI45" s="21"/>
      <c r="AJ45" s="21"/>
      <c r="AK45" s="21"/>
      <c r="AL45" s="21"/>
      <c r="AM45" s="21">
        <v>500000</v>
      </c>
      <c r="AN45" s="21">
        <v>500000</v>
      </c>
      <c r="AO45" s="21">
        <v>500000</v>
      </c>
      <c r="AP45" s="21"/>
      <c r="AQ45" s="21"/>
      <c r="AR45" s="21"/>
      <c r="AS45" s="13">
        <f t="shared" si="5"/>
        <v>1500000</v>
      </c>
      <c r="AU45"/>
    </row>
    <row r="46" spans="1:47" ht="66" customHeight="1" x14ac:dyDescent="0.25">
      <c r="A46" s="34">
        <v>10</v>
      </c>
      <c r="B46" s="17" t="s">
        <v>109</v>
      </c>
      <c r="C46" s="20" t="s">
        <v>59</v>
      </c>
      <c r="D46" s="19">
        <v>1</v>
      </c>
      <c r="E46" s="16" t="s">
        <v>87</v>
      </c>
      <c r="F46" s="59" t="s">
        <v>105</v>
      </c>
      <c r="G46" s="32"/>
      <c r="I46" s="70"/>
      <c r="K46" s="32"/>
      <c r="L46" s="32"/>
      <c r="M46" s="32">
        <v>20</v>
      </c>
      <c r="N46" s="32">
        <v>20</v>
      </c>
      <c r="O46" s="32">
        <v>20</v>
      </c>
      <c r="P46" s="32"/>
      <c r="Q46" s="32"/>
      <c r="R46" s="32"/>
      <c r="S46" s="41">
        <f>SUM(G46:R46)</f>
        <v>60</v>
      </c>
      <c r="T46" s="51"/>
      <c r="U46" s="42"/>
      <c r="V46" s="42"/>
      <c r="W46" s="42"/>
      <c r="X46" s="51"/>
      <c r="Y46" s="51"/>
      <c r="Z46" s="42">
        <v>0.33</v>
      </c>
      <c r="AA46" s="42">
        <v>0.33</v>
      </c>
      <c r="AB46" s="42">
        <v>0.34</v>
      </c>
      <c r="AC46" s="42"/>
      <c r="AD46" s="42"/>
      <c r="AE46" s="42"/>
      <c r="AF46" s="41">
        <f t="shared" si="4"/>
        <v>1</v>
      </c>
      <c r="AG46" s="21"/>
      <c r="AH46" s="21"/>
      <c r="AI46" s="21"/>
      <c r="AJ46" s="21"/>
      <c r="AK46" s="21"/>
      <c r="AL46" s="21"/>
      <c r="AM46" s="21">
        <v>466567.84</v>
      </c>
      <c r="AN46" s="21">
        <v>466567.84</v>
      </c>
      <c r="AO46" s="21">
        <v>466567.83</v>
      </c>
      <c r="AP46" s="21"/>
      <c r="AQ46" s="21"/>
      <c r="AR46" s="21"/>
      <c r="AS46" s="13">
        <f t="shared" si="5"/>
        <v>1399703.51</v>
      </c>
      <c r="AU46"/>
    </row>
    <row r="47" spans="1:47" ht="53.25" customHeight="1" x14ac:dyDescent="0.25">
      <c r="A47" s="34">
        <v>11</v>
      </c>
      <c r="B47" s="17" t="s">
        <v>110</v>
      </c>
      <c r="C47" s="20" t="s">
        <v>59</v>
      </c>
      <c r="D47" s="19">
        <v>1</v>
      </c>
      <c r="E47" s="16" t="s">
        <v>88</v>
      </c>
      <c r="F47" s="59" t="s">
        <v>105</v>
      </c>
      <c r="G47" s="32"/>
      <c r="H47" s="32"/>
      <c r="I47" s="32"/>
      <c r="J47" s="32"/>
      <c r="K47" s="32"/>
      <c r="L47" s="32">
        <v>15</v>
      </c>
      <c r="M47" s="32">
        <v>20</v>
      </c>
      <c r="N47" s="32">
        <v>18</v>
      </c>
      <c r="O47" s="32"/>
      <c r="P47" s="32"/>
      <c r="Q47" s="32"/>
      <c r="R47" s="32"/>
      <c r="S47" s="41">
        <f t="shared" ref="S47:S48" si="6">SUM(G47:R47)</f>
        <v>53</v>
      </c>
      <c r="T47" s="51"/>
      <c r="U47" s="51"/>
      <c r="V47" s="51"/>
      <c r="W47" s="51"/>
      <c r="X47" s="51"/>
      <c r="Y47" s="42">
        <v>0.33</v>
      </c>
      <c r="Z47" s="42">
        <v>0.33</v>
      </c>
      <c r="AA47" s="42">
        <v>0.34</v>
      </c>
      <c r="AB47" s="51"/>
      <c r="AC47" s="42"/>
      <c r="AD47" s="42"/>
      <c r="AE47" s="42"/>
      <c r="AF47" s="41">
        <f t="shared" si="4"/>
        <v>1</v>
      </c>
      <c r="AG47" s="21"/>
      <c r="AH47" s="21"/>
      <c r="AI47" s="21"/>
      <c r="AJ47" s="21"/>
      <c r="AK47" s="21"/>
      <c r="AL47" s="21">
        <v>466102.77</v>
      </c>
      <c r="AM47" s="21">
        <v>466102.77</v>
      </c>
      <c r="AN47" s="21">
        <v>466102.77</v>
      </c>
      <c r="AO47" s="21"/>
      <c r="AP47" s="21"/>
      <c r="AQ47" s="21"/>
      <c r="AR47" s="21"/>
      <c r="AS47" s="13">
        <f t="shared" si="5"/>
        <v>1398308.31</v>
      </c>
      <c r="AU47"/>
    </row>
    <row r="48" spans="1:47" ht="56.25" customHeight="1" x14ac:dyDescent="0.25">
      <c r="A48" s="34">
        <v>12</v>
      </c>
      <c r="B48" s="17" t="s">
        <v>111</v>
      </c>
      <c r="C48" s="20" t="s">
        <v>59</v>
      </c>
      <c r="D48" s="19">
        <v>1</v>
      </c>
      <c r="E48" s="16" t="s">
        <v>93</v>
      </c>
      <c r="F48" s="59" t="s">
        <v>105</v>
      </c>
      <c r="G48" s="32"/>
      <c r="H48" s="32"/>
      <c r="I48" s="32"/>
      <c r="J48" s="32"/>
      <c r="K48" s="32"/>
      <c r="L48" s="32">
        <v>15</v>
      </c>
      <c r="M48" s="32">
        <v>20</v>
      </c>
      <c r="N48" s="32">
        <v>18</v>
      </c>
      <c r="O48" s="32"/>
      <c r="P48" s="32"/>
      <c r="Q48" s="32"/>
      <c r="R48" s="32"/>
      <c r="S48" s="41">
        <f t="shared" si="6"/>
        <v>53</v>
      </c>
      <c r="T48" s="51"/>
      <c r="U48" s="51"/>
      <c r="V48" s="51"/>
      <c r="W48" s="51"/>
      <c r="X48" s="51"/>
      <c r="Y48" s="42">
        <v>0.33</v>
      </c>
      <c r="Z48" s="42">
        <v>0.33</v>
      </c>
      <c r="AA48" s="42">
        <v>0.34</v>
      </c>
      <c r="AB48" s="51"/>
      <c r="AC48" s="42"/>
      <c r="AD48" s="42"/>
      <c r="AE48" s="42"/>
      <c r="AF48" s="41">
        <f t="shared" si="4"/>
        <v>1</v>
      </c>
      <c r="AG48" s="21"/>
      <c r="AH48" s="21"/>
      <c r="AI48" s="21"/>
      <c r="AJ48" s="21"/>
      <c r="AK48" s="21"/>
      <c r="AL48" s="21">
        <v>532690.73</v>
      </c>
      <c r="AM48" s="21">
        <v>532690.73</v>
      </c>
      <c r="AN48" s="21">
        <v>532690.73</v>
      </c>
      <c r="AO48" s="21"/>
      <c r="AP48" s="21"/>
      <c r="AQ48" s="21"/>
      <c r="AR48" s="21"/>
      <c r="AS48" s="13">
        <f t="shared" si="5"/>
        <v>1598072.19</v>
      </c>
      <c r="AU48"/>
    </row>
    <row r="49" spans="1:47" ht="58.5" customHeight="1" x14ac:dyDescent="0.25">
      <c r="A49" s="34">
        <v>13</v>
      </c>
      <c r="B49" s="17" t="s">
        <v>112</v>
      </c>
      <c r="C49" s="20" t="s">
        <v>59</v>
      </c>
      <c r="D49" s="19">
        <v>1</v>
      </c>
      <c r="E49" s="16" t="s">
        <v>84</v>
      </c>
      <c r="F49" s="59" t="s">
        <v>105</v>
      </c>
      <c r="G49" s="32"/>
      <c r="H49" s="74"/>
      <c r="J49" s="32">
        <v>20</v>
      </c>
      <c r="K49" s="32">
        <v>20</v>
      </c>
      <c r="L49" s="32">
        <v>20</v>
      </c>
      <c r="M49" s="32"/>
      <c r="N49" s="32"/>
      <c r="O49" s="32"/>
      <c r="P49" s="32"/>
      <c r="Q49" s="32"/>
      <c r="R49" s="32"/>
      <c r="S49" s="41">
        <f>SUM(G49:R49)</f>
        <v>60</v>
      </c>
      <c r="T49" s="51"/>
      <c r="U49" s="42"/>
      <c r="V49" s="42"/>
      <c r="W49" s="42">
        <v>0.33</v>
      </c>
      <c r="X49" s="42">
        <v>0.33</v>
      </c>
      <c r="Y49" s="42">
        <v>0.34</v>
      </c>
      <c r="Z49" s="51"/>
      <c r="AA49" s="51"/>
      <c r="AB49" s="51"/>
      <c r="AC49" s="42"/>
      <c r="AD49" s="42"/>
      <c r="AE49" s="42"/>
      <c r="AF49" s="41">
        <f t="shared" si="4"/>
        <v>1</v>
      </c>
      <c r="AG49" s="21"/>
      <c r="AH49" s="21"/>
      <c r="AI49" s="21"/>
      <c r="AJ49" s="21">
        <v>366666.86</v>
      </c>
      <c r="AK49" s="21">
        <v>366666.86</v>
      </c>
      <c r="AL49" s="21">
        <v>366666.86</v>
      </c>
      <c r="AM49" s="21"/>
      <c r="AN49" s="21"/>
      <c r="AO49" s="21"/>
      <c r="AP49" s="21"/>
      <c r="AQ49" s="21"/>
      <c r="AR49" s="21"/>
      <c r="AS49" s="13">
        <f t="shared" si="5"/>
        <v>1100000.58</v>
      </c>
      <c r="AU49"/>
    </row>
    <row r="50" spans="1:47" ht="54" customHeight="1" thickBot="1" x14ac:dyDescent="0.3">
      <c r="A50" s="34">
        <v>14</v>
      </c>
      <c r="B50" s="17" t="s">
        <v>113</v>
      </c>
      <c r="C50" s="20" t="s">
        <v>59</v>
      </c>
      <c r="D50" s="19">
        <v>1</v>
      </c>
      <c r="E50" s="16" t="s">
        <v>84</v>
      </c>
      <c r="F50" s="59" t="s">
        <v>105</v>
      </c>
      <c r="G50" s="32"/>
      <c r="H50" s="70"/>
      <c r="I50" s="70"/>
      <c r="J50" s="32">
        <v>20</v>
      </c>
      <c r="K50" s="32">
        <v>20</v>
      </c>
      <c r="L50" s="32">
        <v>20</v>
      </c>
      <c r="M50" s="32"/>
      <c r="N50" s="32"/>
      <c r="O50" s="32"/>
      <c r="P50" s="32"/>
      <c r="Q50" s="32"/>
      <c r="R50" s="32"/>
      <c r="S50" s="41">
        <f>SUM(G50:R50)</f>
        <v>60</v>
      </c>
      <c r="T50" s="51"/>
      <c r="U50" s="42"/>
      <c r="V50" s="42"/>
      <c r="W50" s="42">
        <v>0.33</v>
      </c>
      <c r="X50" s="42">
        <v>0.33</v>
      </c>
      <c r="Y50" s="42">
        <v>0.34</v>
      </c>
      <c r="Z50" s="51"/>
      <c r="AA50" s="51"/>
      <c r="AB50" s="51"/>
      <c r="AC50" s="42"/>
      <c r="AD50" s="42"/>
      <c r="AE50" s="42"/>
      <c r="AF50" s="41">
        <f t="shared" si="4"/>
        <v>1</v>
      </c>
      <c r="AG50" s="21"/>
      <c r="AH50" s="21"/>
      <c r="AI50" s="21"/>
      <c r="AJ50" s="21">
        <v>466611.61</v>
      </c>
      <c r="AK50" s="21">
        <v>466611.61</v>
      </c>
      <c r="AL50" s="21">
        <v>466611.62</v>
      </c>
      <c r="AM50" s="21"/>
      <c r="AN50" s="21"/>
      <c r="AO50" s="21"/>
      <c r="AP50" s="21"/>
      <c r="AQ50" s="21"/>
      <c r="AR50" s="21"/>
      <c r="AS50" s="13">
        <f t="shared" si="5"/>
        <v>1399834.8399999999</v>
      </c>
      <c r="AU50"/>
    </row>
    <row r="51" spans="1:47" ht="22.5" customHeight="1" x14ac:dyDescent="0.25">
      <c r="A51" s="97" t="s">
        <v>31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9"/>
    </row>
    <row r="52" spans="1:47" ht="23.25" customHeight="1" x14ac:dyDescent="0.25">
      <c r="A52" s="100" t="s">
        <v>19</v>
      </c>
      <c r="B52" s="102" t="s">
        <v>12</v>
      </c>
      <c r="C52" s="104" t="s">
        <v>28</v>
      </c>
      <c r="D52" s="106" t="s">
        <v>29</v>
      </c>
      <c r="E52" s="106" t="s">
        <v>30</v>
      </c>
      <c r="F52" s="109" t="s">
        <v>27</v>
      </c>
      <c r="G52" s="227" t="s">
        <v>0</v>
      </c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30"/>
      <c r="T52" s="227" t="s">
        <v>11</v>
      </c>
      <c r="U52" s="228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30"/>
      <c r="AG52" s="227" t="s">
        <v>18</v>
      </c>
      <c r="AH52" s="228"/>
      <c r="AI52" s="228"/>
      <c r="AJ52" s="228"/>
      <c r="AK52" s="228"/>
      <c r="AL52" s="228"/>
      <c r="AM52" s="228"/>
      <c r="AN52" s="228"/>
      <c r="AO52" s="228"/>
      <c r="AP52" s="228"/>
      <c r="AQ52" s="228"/>
      <c r="AR52" s="228"/>
      <c r="AS52" s="229"/>
    </row>
    <row r="53" spans="1:47" ht="15" customHeight="1" x14ac:dyDescent="0.25">
      <c r="A53" s="101"/>
      <c r="B53" s="231"/>
      <c r="C53" s="105"/>
      <c r="D53" s="107"/>
      <c r="E53" s="107"/>
      <c r="F53" s="110"/>
      <c r="G53" s="9" t="s">
        <v>1</v>
      </c>
      <c r="H53" s="9" t="s">
        <v>2</v>
      </c>
      <c r="I53" s="9" t="s">
        <v>3</v>
      </c>
      <c r="J53" s="9" t="s">
        <v>4</v>
      </c>
      <c r="K53" s="9" t="s">
        <v>3</v>
      </c>
      <c r="L53" s="9" t="s">
        <v>5</v>
      </c>
      <c r="M53" s="9" t="s">
        <v>5</v>
      </c>
      <c r="N53" s="9" t="s">
        <v>4</v>
      </c>
      <c r="O53" s="9" t="s">
        <v>6</v>
      </c>
      <c r="P53" s="9" t="s">
        <v>7</v>
      </c>
      <c r="Q53" s="9" t="s">
        <v>8</v>
      </c>
      <c r="R53" s="9" t="s">
        <v>9</v>
      </c>
      <c r="S53" s="26" t="s">
        <v>38</v>
      </c>
      <c r="T53" s="9" t="s">
        <v>1</v>
      </c>
      <c r="U53" s="9" t="s">
        <v>2</v>
      </c>
      <c r="V53" s="9" t="s">
        <v>3</v>
      </c>
      <c r="W53" s="9" t="s">
        <v>4</v>
      </c>
      <c r="X53" s="9" t="s">
        <v>3</v>
      </c>
      <c r="Y53" s="9" t="s">
        <v>5</v>
      </c>
      <c r="Z53" s="9" t="s">
        <v>5</v>
      </c>
      <c r="AA53" s="9" t="s">
        <v>4</v>
      </c>
      <c r="AB53" s="9" t="s">
        <v>6</v>
      </c>
      <c r="AC53" s="9" t="s">
        <v>7</v>
      </c>
      <c r="AD53" s="9" t="s">
        <v>8</v>
      </c>
      <c r="AE53" s="9" t="s">
        <v>9</v>
      </c>
      <c r="AF53" s="26" t="s">
        <v>10</v>
      </c>
      <c r="AG53" s="9" t="s">
        <v>1</v>
      </c>
      <c r="AH53" s="9" t="s">
        <v>2</v>
      </c>
      <c r="AI53" s="9" t="s">
        <v>3</v>
      </c>
      <c r="AJ53" s="9" t="s">
        <v>4</v>
      </c>
      <c r="AK53" s="9" t="s">
        <v>3</v>
      </c>
      <c r="AL53" s="9" t="s">
        <v>5</v>
      </c>
      <c r="AM53" s="86" t="s">
        <v>5</v>
      </c>
      <c r="AN53" s="86" t="s">
        <v>4</v>
      </c>
      <c r="AO53" s="86" t="s">
        <v>6</v>
      </c>
      <c r="AP53" s="86" t="s">
        <v>7</v>
      </c>
      <c r="AQ53" s="86" t="s">
        <v>8</v>
      </c>
      <c r="AR53" s="86" t="s">
        <v>9</v>
      </c>
      <c r="AS53" s="12" t="s">
        <v>10</v>
      </c>
    </row>
    <row r="54" spans="1:47" ht="58.5" customHeight="1" x14ac:dyDescent="0.25">
      <c r="A54" s="34">
        <v>15</v>
      </c>
      <c r="B54" s="17" t="s">
        <v>114</v>
      </c>
      <c r="C54" s="20" t="s">
        <v>59</v>
      </c>
      <c r="D54" s="19">
        <v>1</v>
      </c>
      <c r="E54" s="16" t="s">
        <v>94</v>
      </c>
      <c r="F54" s="59" t="s">
        <v>105</v>
      </c>
      <c r="G54" s="32"/>
      <c r="H54" s="32"/>
      <c r="I54" s="32"/>
      <c r="J54" s="32"/>
      <c r="K54" s="32"/>
      <c r="L54" s="32">
        <v>15</v>
      </c>
      <c r="M54" s="32">
        <v>20</v>
      </c>
      <c r="N54" s="32">
        <v>18</v>
      </c>
      <c r="O54" s="32"/>
      <c r="P54" s="32"/>
      <c r="Q54" s="32"/>
      <c r="R54" s="32"/>
      <c r="S54" s="41">
        <f t="shared" ref="S54:S67" si="7">SUM(G54:R54)</f>
        <v>53</v>
      </c>
      <c r="T54" s="51"/>
      <c r="U54" s="51"/>
      <c r="V54" s="51"/>
      <c r="W54" s="51"/>
      <c r="X54" s="51"/>
      <c r="Y54" s="42">
        <v>0.33</v>
      </c>
      <c r="Z54" s="42">
        <v>0.33</v>
      </c>
      <c r="AA54" s="42">
        <v>0.34</v>
      </c>
      <c r="AB54" s="51"/>
      <c r="AC54" s="42"/>
      <c r="AD54" s="42"/>
      <c r="AE54" s="42"/>
      <c r="AF54" s="41">
        <f t="shared" ref="AF54:AF67" si="8">SUM(T54:AE54)</f>
        <v>1</v>
      </c>
      <c r="AG54" s="21"/>
      <c r="AH54" s="21"/>
      <c r="AI54" s="21"/>
      <c r="AJ54" s="21"/>
      <c r="AK54" s="21"/>
      <c r="AL54" s="21">
        <v>366666.56</v>
      </c>
      <c r="AM54" s="21">
        <v>366666.56</v>
      </c>
      <c r="AN54" s="21">
        <v>366666.56</v>
      </c>
      <c r="AO54" s="21"/>
      <c r="AP54" s="21"/>
      <c r="AQ54" s="21"/>
      <c r="AR54" s="21"/>
      <c r="AS54" s="13">
        <f t="shared" ref="AS54:AS67" si="9">SUM(AG54:AR54)</f>
        <v>1099999.68</v>
      </c>
    </row>
    <row r="55" spans="1:47" ht="59.25" customHeight="1" x14ac:dyDescent="0.25">
      <c r="A55" s="34">
        <v>16</v>
      </c>
      <c r="B55" s="17" t="s">
        <v>115</v>
      </c>
      <c r="C55" s="20" t="s">
        <v>59</v>
      </c>
      <c r="D55" s="19">
        <v>1</v>
      </c>
      <c r="E55" s="16" t="s">
        <v>95</v>
      </c>
      <c r="F55" s="59" t="s">
        <v>105</v>
      </c>
      <c r="G55" s="32"/>
      <c r="H55" s="32"/>
      <c r="I55" s="32"/>
      <c r="J55" s="32">
        <v>15</v>
      </c>
      <c r="K55" s="32">
        <v>20</v>
      </c>
      <c r="L55" s="32">
        <v>18</v>
      </c>
      <c r="M55" s="32"/>
      <c r="N55" s="32"/>
      <c r="O55" s="32"/>
      <c r="P55" s="32"/>
      <c r="Q55" s="32"/>
      <c r="R55" s="32"/>
      <c r="S55" s="41">
        <f t="shared" si="7"/>
        <v>53</v>
      </c>
      <c r="T55" s="51"/>
      <c r="U55" s="51"/>
      <c r="V55" s="51"/>
      <c r="W55" s="42">
        <v>0.33</v>
      </c>
      <c r="X55" s="42">
        <v>0.33</v>
      </c>
      <c r="Y55" s="42">
        <v>0.34</v>
      </c>
      <c r="Z55" s="51"/>
      <c r="AA55" s="51"/>
      <c r="AB55" s="51"/>
      <c r="AC55" s="42"/>
      <c r="AD55" s="42"/>
      <c r="AE55" s="42"/>
      <c r="AF55" s="41">
        <f t="shared" si="8"/>
        <v>1</v>
      </c>
      <c r="AG55" s="21"/>
      <c r="AH55" s="21"/>
      <c r="AI55" s="21"/>
      <c r="AJ55" s="21">
        <v>600000</v>
      </c>
      <c r="AK55" s="21">
        <v>600000</v>
      </c>
      <c r="AL55" s="21">
        <v>600000</v>
      </c>
      <c r="AM55" s="21"/>
      <c r="AN55" s="21"/>
      <c r="AO55" s="21"/>
      <c r="AP55" s="21"/>
      <c r="AQ55" s="21"/>
      <c r="AR55" s="21"/>
      <c r="AS55" s="13">
        <f t="shared" si="9"/>
        <v>1800000</v>
      </c>
    </row>
    <row r="56" spans="1:47" ht="54.75" customHeight="1" x14ac:dyDescent="0.25">
      <c r="A56" s="34">
        <v>17</v>
      </c>
      <c r="B56" s="17" t="s">
        <v>116</v>
      </c>
      <c r="C56" s="20" t="s">
        <v>59</v>
      </c>
      <c r="D56" s="19">
        <v>1</v>
      </c>
      <c r="E56" s="16" t="s">
        <v>89</v>
      </c>
      <c r="F56" s="59" t="s">
        <v>105</v>
      </c>
      <c r="G56" s="32"/>
      <c r="H56" s="32"/>
      <c r="I56" s="32"/>
      <c r="J56" s="32"/>
      <c r="K56" s="32"/>
      <c r="L56" s="32"/>
      <c r="M56" s="32">
        <v>15</v>
      </c>
      <c r="N56" s="32">
        <v>20</v>
      </c>
      <c r="O56" s="32">
        <v>18</v>
      </c>
      <c r="P56" s="32"/>
      <c r="Q56" s="32"/>
      <c r="R56" s="32"/>
      <c r="S56" s="41">
        <f t="shared" si="7"/>
        <v>53</v>
      </c>
      <c r="T56" s="51"/>
      <c r="U56" s="51"/>
      <c r="V56" s="51"/>
      <c r="W56" s="51"/>
      <c r="X56" s="51"/>
      <c r="Y56" s="51"/>
      <c r="Z56" s="42">
        <v>0.33</v>
      </c>
      <c r="AA56" s="42">
        <v>0.33</v>
      </c>
      <c r="AB56" s="42">
        <v>0.34</v>
      </c>
      <c r="AC56" s="42"/>
      <c r="AD56" s="42"/>
      <c r="AE56" s="42"/>
      <c r="AF56" s="41">
        <f t="shared" si="8"/>
        <v>1</v>
      </c>
      <c r="AG56" s="21"/>
      <c r="AH56" s="21"/>
      <c r="AI56" s="21"/>
      <c r="AJ56" s="21"/>
      <c r="AK56" s="21"/>
      <c r="AL56" s="21"/>
      <c r="AM56" s="21">
        <v>556353.55000000005</v>
      </c>
      <c r="AN56" s="21">
        <v>556353.55000000005</v>
      </c>
      <c r="AO56" s="21">
        <v>556353.54</v>
      </c>
      <c r="AP56" s="21"/>
      <c r="AQ56" s="21"/>
      <c r="AR56" s="21"/>
      <c r="AS56" s="13">
        <f t="shared" si="9"/>
        <v>1669060.6400000001</v>
      </c>
    </row>
    <row r="57" spans="1:47" ht="58.5" customHeight="1" x14ac:dyDescent="0.25">
      <c r="A57" s="34">
        <v>18</v>
      </c>
      <c r="B57" s="17" t="s">
        <v>118</v>
      </c>
      <c r="C57" s="20" t="s">
        <v>59</v>
      </c>
      <c r="D57" s="19">
        <v>1</v>
      </c>
      <c r="E57" s="16" t="s">
        <v>94</v>
      </c>
      <c r="F57" s="59" t="s">
        <v>105</v>
      </c>
      <c r="G57" s="32"/>
      <c r="H57" s="32"/>
      <c r="I57" s="32"/>
      <c r="J57" s="32"/>
      <c r="K57" s="32"/>
      <c r="L57" s="32"/>
      <c r="M57" s="32">
        <v>15</v>
      </c>
      <c r="N57" s="32">
        <v>20</v>
      </c>
      <c r="O57" s="32">
        <v>18</v>
      </c>
      <c r="P57" s="32"/>
      <c r="Q57" s="32"/>
      <c r="R57" s="32"/>
      <c r="S57" s="41">
        <f t="shared" si="7"/>
        <v>53</v>
      </c>
      <c r="T57" s="51"/>
      <c r="U57" s="51"/>
      <c r="V57" s="51"/>
      <c r="W57" s="51"/>
      <c r="X57" s="51"/>
      <c r="Y57" s="51"/>
      <c r="Z57" s="42">
        <v>0.33</v>
      </c>
      <c r="AA57" s="42">
        <v>0.33</v>
      </c>
      <c r="AB57" s="42">
        <v>0.34</v>
      </c>
      <c r="AC57" s="42"/>
      <c r="AD57" s="42"/>
      <c r="AE57" s="42"/>
      <c r="AF57" s="41">
        <f t="shared" si="8"/>
        <v>1</v>
      </c>
      <c r="AG57" s="21"/>
      <c r="AH57" s="21"/>
      <c r="AI57" s="21"/>
      <c r="AJ57" s="21"/>
      <c r="AK57" s="21"/>
      <c r="AL57" s="21"/>
      <c r="AM57" s="21">
        <v>466666.66</v>
      </c>
      <c r="AN57" s="21">
        <v>466666.66</v>
      </c>
      <c r="AO57" s="21">
        <v>466666.68</v>
      </c>
      <c r="AP57" s="21"/>
      <c r="AQ57" s="21"/>
      <c r="AR57" s="21"/>
      <c r="AS57" s="13">
        <f t="shared" si="9"/>
        <v>1400000</v>
      </c>
    </row>
    <row r="58" spans="1:47" ht="57.75" customHeight="1" x14ac:dyDescent="0.25">
      <c r="A58" s="69">
        <v>19</v>
      </c>
      <c r="B58" s="17" t="s">
        <v>121</v>
      </c>
      <c r="C58" s="20" t="s">
        <v>59</v>
      </c>
      <c r="D58" s="19">
        <v>1</v>
      </c>
      <c r="E58" s="16" t="s">
        <v>122</v>
      </c>
      <c r="F58" s="59" t="s">
        <v>105</v>
      </c>
      <c r="G58" s="32"/>
      <c r="H58" s="32"/>
      <c r="I58" s="32"/>
      <c r="J58" s="32"/>
      <c r="K58" s="32"/>
      <c r="L58" s="32"/>
      <c r="M58" s="32">
        <v>20</v>
      </c>
      <c r="N58" s="32">
        <v>20</v>
      </c>
      <c r="O58" s="32">
        <v>20</v>
      </c>
      <c r="P58" s="32"/>
      <c r="Q58" s="32"/>
      <c r="R58" s="32"/>
      <c r="S58" s="41">
        <f t="shared" si="7"/>
        <v>60</v>
      </c>
      <c r="T58" s="51"/>
      <c r="U58" s="51"/>
      <c r="V58" s="51"/>
      <c r="W58" s="51"/>
      <c r="X58" s="51"/>
      <c r="Y58" s="51"/>
      <c r="Z58" s="42">
        <v>0.33</v>
      </c>
      <c r="AA58" s="42">
        <v>0.33</v>
      </c>
      <c r="AB58" s="42">
        <v>0.34</v>
      </c>
      <c r="AC58" s="42"/>
      <c r="AD58" s="42"/>
      <c r="AE58" s="42"/>
      <c r="AF58" s="41">
        <f t="shared" si="8"/>
        <v>1</v>
      </c>
      <c r="AG58" s="21"/>
      <c r="AH58" s="21"/>
      <c r="AI58" s="21"/>
      <c r="AJ58" s="21"/>
      <c r="AK58" s="21"/>
      <c r="AL58" s="21"/>
      <c r="AM58" s="21">
        <v>506478.72</v>
      </c>
      <c r="AN58" s="21">
        <v>506478.72</v>
      </c>
      <c r="AO58" s="21">
        <v>506478.73</v>
      </c>
      <c r="AP58" s="21"/>
      <c r="AQ58" s="21"/>
      <c r="AR58" s="21"/>
      <c r="AS58" s="13">
        <f t="shared" si="9"/>
        <v>1519436.17</v>
      </c>
    </row>
    <row r="59" spans="1:47" ht="60.75" customHeight="1" x14ac:dyDescent="0.25">
      <c r="A59" s="69">
        <v>20</v>
      </c>
      <c r="B59" s="17" t="s">
        <v>178</v>
      </c>
      <c r="C59" s="20" t="s">
        <v>59</v>
      </c>
      <c r="D59" s="19">
        <v>1</v>
      </c>
      <c r="E59" s="16" t="s">
        <v>122</v>
      </c>
      <c r="F59" s="59" t="s">
        <v>105</v>
      </c>
      <c r="G59" s="32"/>
      <c r="H59" s="32"/>
      <c r="I59" s="32"/>
      <c r="J59" s="32"/>
      <c r="K59" s="32"/>
      <c r="L59" s="32"/>
      <c r="M59" s="32"/>
      <c r="N59" s="32"/>
      <c r="O59" s="32"/>
      <c r="P59" s="32">
        <v>20</v>
      </c>
      <c r="Q59" s="32">
        <v>20</v>
      </c>
      <c r="R59" s="32">
        <v>20</v>
      </c>
      <c r="S59" s="41">
        <f t="shared" si="7"/>
        <v>60</v>
      </c>
      <c r="T59" s="51"/>
      <c r="U59" s="51"/>
      <c r="V59" s="51"/>
      <c r="W59" s="51"/>
      <c r="X59" s="51"/>
      <c r="Y59" s="51"/>
      <c r="Z59" s="42">
        <v>0.33</v>
      </c>
      <c r="AA59" s="42">
        <v>0.33</v>
      </c>
      <c r="AB59" s="42">
        <v>0.34</v>
      </c>
      <c r="AC59" s="42"/>
      <c r="AD59" s="42"/>
      <c r="AE59" s="42"/>
      <c r="AF59" s="41">
        <f t="shared" si="8"/>
        <v>1</v>
      </c>
      <c r="AG59" s="21"/>
      <c r="AH59" s="21"/>
      <c r="AI59" s="21"/>
      <c r="AJ59" s="21"/>
      <c r="AK59" s="21"/>
      <c r="AL59" s="21"/>
      <c r="AM59" s="21">
        <v>433333.33</v>
      </c>
      <c r="AN59" s="21">
        <v>433333.33</v>
      </c>
      <c r="AO59" s="21">
        <v>433333.34</v>
      </c>
      <c r="AP59" s="21"/>
      <c r="AQ59" s="21"/>
      <c r="AR59" s="21"/>
      <c r="AS59" s="13">
        <f t="shared" si="9"/>
        <v>1300000</v>
      </c>
    </row>
    <row r="60" spans="1:47" ht="57" customHeight="1" x14ac:dyDescent="0.25">
      <c r="A60" s="69">
        <v>21</v>
      </c>
      <c r="B60" s="17" t="s">
        <v>158</v>
      </c>
      <c r="C60" s="20" t="s">
        <v>59</v>
      </c>
      <c r="D60" s="19">
        <v>1</v>
      </c>
      <c r="E60" s="16" t="s">
        <v>122</v>
      </c>
      <c r="F60" s="59" t="s">
        <v>105</v>
      </c>
      <c r="G60" s="32"/>
      <c r="H60" s="32"/>
      <c r="I60" s="32"/>
      <c r="J60" s="32"/>
      <c r="K60" s="32"/>
      <c r="L60" s="32"/>
      <c r="M60" s="32">
        <v>20</v>
      </c>
      <c r="N60" s="32">
        <v>20</v>
      </c>
      <c r="O60" s="32">
        <v>20</v>
      </c>
      <c r="P60" s="32"/>
      <c r="Q60" s="32"/>
      <c r="R60" s="32"/>
      <c r="S60" s="41">
        <f t="shared" si="7"/>
        <v>60</v>
      </c>
      <c r="T60" s="51"/>
      <c r="U60" s="51"/>
      <c r="V60" s="51"/>
      <c r="W60" s="51"/>
      <c r="X60" s="51"/>
      <c r="Y60" s="51"/>
      <c r="Z60" s="42">
        <v>0.33</v>
      </c>
      <c r="AA60" s="42">
        <v>0.33</v>
      </c>
      <c r="AB60" s="42">
        <v>0.34</v>
      </c>
      <c r="AC60" s="42"/>
      <c r="AD60" s="42"/>
      <c r="AE60" s="42"/>
      <c r="AF60" s="41">
        <f t="shared" si="8"/>
        <v>1</v>
      </c>
      <c r="AG60" s="21"/>
      <c r="AH60" s="21"/>
      <c r="AI60" s="21"/>
      <c r="AJ60" s="21"/>
      <c r="AK60" s="21"/>
      <c r="AL60" s="21"/>
      <c r="AM60" s="21">
        <v>739566.26</v>
      </c>
      <c r="AN60" s="21">
        <v>739566.26</v>
      </c>
      <c r="AO60" s="21">
        <v>739566.28</v>
      </c>
      <c r="AP60" s="21"/>
      <c r="AQ60" s="21"/>
      <c r="AR60" s="21"/>
      <c r="AS60" s="13">
        <f t="shared" si="9"/>
        <v>2218698.7999999998</v>
      </c>
    </row>
    <row r="61" spans="1:47" ht="55.5" customHeight="1" x14ac:dyDescent="0.25">
      <c r="A61" s="69">
        <v>22</v>
      </c>
      <c r="B61" s="17" t="s">
        <v>159</v>
      </c>
      <c r="C61" s="20" t="s">
        <v>59</v>
      </c>
      <c r="D61" s="19">
        <v>1</v>
      </c>
      <c r="E61" s="16" t="s">
        <v>122</v>
      </c>
      <c r="F61" s="59" t="s">
        <v>105</v>
      </c>
      <c r="G61" s="32"/>
      <c r="H61" s="32"/>
      <c r="I61" s="32"/>
      <c r="J61" s="32"/>
      <c r="K61" s="32"/>
      <c r="L61" s="32"/>
      <c r="M61" s="32"/>
      <c r="N61" s="32"/>
      <c r="O61" s="32"/>
      <c r="P61" s="32">
        <v>20</v>
      </c>
      <c r="Q61" s="32">
        <v>20</v>
      </c>
      <c r="R61" s="32">
        <v>20</v>
      </c>
      <c r="S61" s="41">
        <f t="shared" si="7"/>
        <v>60</v>
      </c>
      <c r="T61" s="51"/>
      <c r="U61" s="51"/>
      <c r="V61" s="51"/>
      <c r="W61" s="51"/>
      <c r="X61" s="51"/>
      <c r="Y61" s="51"/>
      <c r="Z61" s="51"/>
      <c r="AA61" s="51"/>
      <c r="AB61" s="51"/>
      <c r="AC61" s="42">
        <v>0.33</v>
      </c>
      <c r="AD61" s="42">
        <v>0.33</v>
      </c>
      <c r="AE61" s="42">
        <v>0.34</v>
      </c>
      <c r="AF61" s="41">
        <f t="shared" si="8"/>
        <v>1</v>
      </c>
      <c r="AG61" s="21"/>
      <c r="AH61" s="21"/>
      <c r="AI61" s="21"/>
      <c r="AJ61" s="21"/>
      <c r="AK61" s="21"/>
      <c r="AL61" s="21"/>
      <c r="AM61" s="21"/>
      <c r="AN61" s="21"/>
      <c r="AO61" s="21"/>
      <c r="AP61" s="21">
        <v>366666.66</v>
      </c>
      <c r="AQ61" s="21">
        <v>366666.66</v>
      </c>
      <c r="AR61" s="21">
        <v>366666.68</v>
      </c>
      <c r="AS61" s="13">
        <f t="shared" si="9"/>
        <v>1100000</v>
      </c>
    </row>
    <row r="62" spans="1:47" ht="57" customHeight="1" x14ac:dyDescent="0.25">
      <c r="A62" s="69">
        <v>23</v>
      </c>
      <c r="B62" s="17" t="s">
        <v>160</v>
      </c>
      <c r="C62" s="20" t="s">
        <v>59</v>
      </c>
      <c r="D62" s="19">
        <v>1</v>
      </c>
      <c r="E62" s="16" t="s">
        <v>122</v>
      </c>
      <c r="F62" s="59" t="s">
        <v>105</v>
      </c>
      <c r="G62" s="32"/>
      <c r="H62" s="32"/>
      <c r="I62" s="32"/>
      <c r="J62" s="32"/>
      <c r="K62" s="32"/>
      <c r="L62" s="32"/>
      <c r="M62" s="32">
        <v>20</v>
      </c>
      <c r="N62" s="32">
        <v>20</v>
      </c>
      <c r="O62" s="32">
        <v>20</v>
      </c>
      <c r="P62" s="32"/>
      <c r="Q62" s="32"/>
      <c r="R62" s="32"/>
      <c r="S62" s="41">
        <f t="shared" si="7"/>
        <v>60</v>
      </c>
      <c r="T62" s="51"/>
      <c r="U62" s="51"/>
      <c r="V62" s="51"/>
      <c r="W62" s="51"/>
      <c r="X62" s="51"/>
      <c r="Y62" s="51"/>
      <c r="Z62" s="42">
        <v>0.33</v>
      </c>
      <c r="AA62" s="42">
        <v>0.33</v>
      </c>
      <c r="AB62" s="42">
        <v>0.34</v>
      </c>
      <c r="AC62" s="42"/>
      <c r="AD62" s="42"/>
      <c r="AE62" s="42"/>
      <c r="AF62" s="41">
        <f t="shared" si="8"/>
        <v>1</v>
      </c>
      <c r="AG62" s="21"/>
      <c r="AH62" s="21"/>
      <c r="AI62" s="21"/>
      <c r="AJ62" s="21"/>
      <c r="AK62" s="21"/>
      <c r="AL62" s="21"/>
      <c r="AM62" s="21">
        <v>500000</v>
      </c>
      <c r="AN62" s="21">
        <v>500000</v>
      </c>
      <c r="AO62" s="21">
        <v>500000</v>
      </c>
      <c r="AP62" s="21"/>
      <c r="AQ62" s="21"/>
      <c r="AR62" s="21"/>
      <c r="AS62" s="13">
        <f t="shared" si="9"/>
        <v>1500000</v>
      </c>
    </row>
    <row r="63" spans="1:47" ht="59.25" customHeight="1" x14ac:dyDescent="0.25">
      <c r="A63" s="69">
        <v>24</v>
      </c>
      <c r="B63" s="17" t="s">
        <v>161</v>
      </c>
      <c r="C63" s="20" t="s">
        <v>59</v>
      </c>
      <c r="D63" s="19">
        <v>1</v>
      </c>
      <c r="E63" s="16" t="s">
        <v>122</v>
      </c>
      <c r="F63" s="59" t="s">
        <v>105</v>
      </c>
      <c r="G63" s="32"/>
      <c r="H63" s="32"/>
      <c r="I63" s="32"/>
      <c r="J63" s="32"/>
      <c r="K63" s="32"/>
      <c r="L63" s="32"/>
      <c r="M63" s="32">
        <v>20</v>
      </c>
      <c r="N63" s="32">
        <v>20</v>
      </c>
      <c r="O63" s="32">
        <v>20</v>
      </c>
      <c r="P63" s="32"/>
      <c r="Q63" s="32"/>
      <c r="R63" s="32"/>
      <c r="S63" s="41">
        <f t="shared" si="7"/>
        <v>60</v>
      </c>
      <c r="T63" s="51"/>
      <c r="U63" s="51"/>
      <c r="V63" s="51"/>
      <c r="W63" s="51"/>
      <c r="X63" s="51"/>
      <c r="Y63" s="51"/>
      <c r="Z63" s="42">
        <v>0.33</v>
      </c>
      <c r="AA63" s="42">
        <v>0.33</v>
      </c>
      <c r="AB63" s="42">
        <v>0.34</v>
      </c>
      <c r="AC63" s="42"/>
      <c r="AD63" s="42"/>
      <c r="AE63" s="42"/>
      <c r="AF63" s="41">
        <f t="shared" si="8"/>
        <v>1</v>
      </c>
      <c r="AG63" s="21"/>
      <c r="AH63" s="21"/>
      <c r="AI63" s="21"/>
      <c r="AJ63" s="21"/>
      <c r="AK63" s="21"/>
      <c r="AL63" s="21"/>
      <c r="AM63" s="21">
        <v>500000</v>
      </c>
      <c r="AN63" s="21">
        <v>500000</v>
      </c>
      <c r="AO63" s="21">
        <v>500000</v>
      </c>
      <c r="AP63" s="21"/>
      <c r="AQ63" s="21"/>
      <c r="AR63" s="21"/>
      <c r="AS63" s="13">
        <f t="shared" si="9"/>
        <v>1500000</v>
      </c>
    </row>
    <row r="64" spans="1:47" ht="67.5" customHeight="1" x14ac:dyDescent="0.25">
      <c r="A64" s="69">
        <v>25</v>
      </c>
      <c r="B64" s="17" t="s">
        <v>162</v>
      </c>
      <c r="C64" s="20" t="s">
        <v>59</v>
      </c>
      <c r="D64" s="19">
        <v>1</v>
      </c>
      <c r="E64" s="16" t="s">
        <v>122</v>
      </c>
      <c r="F64" s="59" t="s">
        <v>105</v>
      </c>
      <c r="G64" s="32"/>
      <c r="H64" s="32"/>
      <c r="I64" s="32"/>
      <c r="J64" s="32"/>
      <c r="K64" s="32"/>
      <c r="L64" s="32"/>
      <c r="M64" s="32">
        <v>20</v>
      </c>
      <c r="N64" s="32">
        <v>20</v>
      </c>
      <c r="O64" s="32">
        <v>20</v>
      </c>
      <c r="P64" s="32"/>
      <c r="Q64" s="32"/>
      <c r="R64" s="32"/>
      <c r="S64" s="41">
        <f t="shared" si="7"/>
        <v>60</v>
      </c>
      <c r="T64" s="51"/>
      <c r="U64" s="51"/>
      <c r="V64" s="51"/>
      <c r="W64" s="51"/>
      <c r="X64" s="51"/>
      <c r="Y64" s="51"/>
      <c r="Z64" s="42">
        <v>0.33</v>
      </c>
      <c r="AA64" s="42">
        <v>0.33</v>
      </c>
      <c r="AB64" s="42">
        <v>0.34</v>
      </c>
      <c r="AC64" s="42"/>
      <c r="AD64" s="42"/>
      <c r="AE64" s="42"/>
      <c r="AF64" s="41">
        <f t="shared" si="8"/>
        <v>1</v>
      </c>
      <c r="AG64" s="21"/>
      <c r="AH64" s="21"/>
      <c r="AI64" s="21"/>
      <c r="AJ64" s="21"/>
      <c r="AK64" s="21"/>
      <c r="AL64" s="21"/>
      <c r="AM64" s="21">
        <v>400566.26</v>
      </c>
      <c r="AN64" s="21">
        <v>400566.26</v>
      </c>
      <c r="AO64" s="21">
        <v>400566.28</v>
      </c>
      <c r="AP64" s="21"/>
      <c r="AQ64" s="21"/>
      <c r="AR64" s="21"/>
      <c r="AS64" s="13">
        <f t="shared" si="9"/>
        <v>1201698.8</v>
      </c>
    </row>
    <row r="65" spans="1:45" ht="67.5" customHeight="1" x14ac:dyDescent="0.25">
      <c r="A65" s="69">
        <v>26</v>
      </c>
      <c r="B65" s="17" t="s">
        <v>163</v>
      </c>
      <c r="C65" s="20" t="s">
        <v>59</v>
      </c>
      <c r="D65" s="19">
        <v>1</v>
      </c>
      <c r="E65" s="16" t="s">
        <v>122</v>
      </c>
      <c r="F65" s="59" t="s">
        <v>105</v>
      </c>
      <c r="G65" s="32"/>
      <c r="H65" s="32"/>
      <c r="I65" s="32"/>
      <c r="J65" s="32"/>
      <c r="K65" s="32"/>
      <c r="L65" s="32">
        <v>20</v>
      </c>
      <c r="M65" s="32">
        <v>20</v>
      </c>
      <c r="N65" s="32">
        <v>20</v>
      </c>
      <c r="O65" s="32"/>
      <c r="P65" s="32"/>
      <c r="Q65" s="32"/>
      <c r="R65" s="32"/>
      <c r="S65" s="41">
        <f t="shared" si="7"/>
        <v>60</v>
      </c>
      <c r="T65" s="51"/>
      <c r="U65" s="51"/>
      <c r="V65" s="51"/>
      <c r="W65" s="51"/>
      <c r="X65" s="51"/>
      <c r="Y65" s="42">
        <v>0.33</v>
      </c>
      <c r="Z65" s="42">
        <v>0.33</v>
      </c>
      <c r="AA65" s="42">
        <v>0.34</v>
      </c>
      <c r="AB65" s="51"/>
      <c r="AC65" s="42"/>
      <c r="AD65" s="42"/>
      <c r="AE65" s="42"/>
      <c r="AF65" s="41">
        <f t="shared" si="8"/>
        <v>1</v>
      </c>
      <c r="AG65" s="21"/>
      <c r="AH65" s="21"/>
      <c r="AI65" s="21"/>
      <c r="AJ65" s="21"/>
      <c r="AK65" s="21"/>
      <c r="AL65" s="21">
        <v>421616.8</v>
      </c>
      <c r="AM65" s="21">
        <v>421616.8</v>
      </c>
      <c r="AN65" s="21">
        <v>421616.81</v>
      </c>
      <c r="AO65" s="21"/>
      <c r="AP65" s="21"/>
      <c r="AQ65" s="21"/>
      <c r="AR65" s="21"/>
      <c r="AS65" s="13">
        <f t="shared" si="9"/>
        <v>1264850.4099999999</v>
      </c>
    </row>
    <row r="66" spans="1:45" ht="72" customHeight="1" x14ac:dyDescent="0.25">
      <c r="A66" s="69">
        <v>27</v>
      </c>
      <c r="B66" s="17" t="s">
        <v>164</v>
      </c>
      <c r="C66" s="20" t="s">
        <v>59</v>
      </c>
      <c r="D66" s="19">
        <v>1</v>
      </c>
      <c r="E66" s="16" t="s">
        <v>122</v>
      </c>
      <c r="F66" s="59" t="s">
        <v>105</v>
      </c>
      <c r="G66" s="32"/>
      <c r="H66" s="32"/>
      <c r="I66" s="32"/>
      <c r="J66" s="32"/>
      <c r="K66" s="32"/>
      <c r="L66" s="32">
        <v>20</v>
      </c>
      <c r="M66" s="32">
        <v>20</v>
      </c>
      <c r="N66" s="32">
        <v>20</v>
      </c>
      <c r="O66" s="32"/>
      <c r="P66" s="32"/>
      <c r="Q66" s="32"/>
      <c r="R66" s="32"/>
      <c r="S66" s="41">
        <f t="shared" si="7"/>
        <v>60</v>
      </c>
      <c r="T66" s="51"/>
      <c r="U66" s="51"/>
      <c r="V66" s="51"/>
      <c r="W66" s="51"/>
      <c r="X66" s="51"/>
      <c r="Y66" s="42">
        <v>0.33</v>
      </c>
      <c r="Z66" s="42">
        <v>0.33</v>
      </c>
      <c r="AA66" s="42">
        <v>0.34</v>
      </c>
      <c r="AB66" s="51"/>
      <c r="AC66" s="42"/>
      <c r="AD66" s="42"/>
      <c r="AE66" s="42"/>
      <c r="AF66" s="41">
        <f t="shared" si="8"/>
        <v>1</v>
      </c>
      <c r="AG66" s="21"/>
      <c r="AH66" s="21"/>
      <c r="AI66" s="21"/>
      <c r="AJ66" s="21"/>
      <c r="AK66" s="21"/>
      <c r="AL66" s="21">
        <v>582708.46</v>
      </c>
      <c r="AM66" s="21">
        <v>582708.46</v>
      </c>
      <c r="AN66" s="21">
        <v>582708.47999999998</v>
      </c>
      <c r="AO66" s="21"/>
      <c r="AP66" s="21"/>
      <c r="AQ66" s="21"/>
      <c r="AR66" s="21"/>
      <c r="AS66" s="13">
        <f t="shared" si="9"/>
        <v>1748125.4</v>
      </c>
    </row>
    <row r="67" spans="1:45" ht="61.5" customHeight="1" thickBot="1" x14ac:dyDescent="0.3">
      <c r="A67" s="69">
        <v>28</v>
      </c>
      <c r="B67" s="17" t="s">
        <v>165</v>
      </c>
      <c r="C67" s="20" t="s">
        <v>59</v>
      </c>
      <c r="D67" s="19">
        <v>1</v>
      </c>
      <c r="E67" s="16" t="s">
        <v>122</v>
      </c>
      <c r="F67" s="59" t="s">
        <v>105</v>
      </c>
      <c r="G67" s="32"/>
      <c r="H67" s="32"/>
      <c r="I67" s="32"/>
      <c r="J67" s="32"/>
      <c r="K67" s="32"/>
      <c r="L67" s="32">
        <v>20</v>
      </c>
      <c r="M67" s="32">
        <v>20</v>
      </c>
      <c r="N67" s="32">
        <v>20</v>
      </c>
      <c r="O67" s="32"/>
      <c r="P67" s="32"/>
      <c r="Q67" s="32"/>
      <c r="R67" s="32"/>
      <c r="S67" s="41">
        <f t="shared" si="7"/>
        <v>60</v>
      </c>
      <c r="T67" s="51"/>
      <c r="U67" s="51"/>
      <c r="V67" s="51"/>
      <c r="W67" s="51"/>
      <c r="X67" s="51"/>
      <c r="Y67" s="42">
        <v>0.33</v>
      </c>
      <c r="Z67" s="42">
        <v>0.33</v>
      </c>
      <c r="AA67" s="42">
        <v>0.34</v>
      </c>
      <c r="AB67" s="51"/>
      <c r="AC67" s="42"/>
      <c r="AD67" s="42"/>
      <c r="AE67" s="42"/>
      <c r="AF67" s="41">
        <f t="shared" si="8"/>
        <v>1</v>
      </c>
      <c r="AG67" s="21"/>
      <c r="AH67" s="21"/>
      <c r="AI67" s="21"/>
      <c r="AJ67" s="21"/>
      <c r="AK67" s="21"/>
      <c r="AL67" s="21">
        <v>515003.21</v>
      </c>
      <c r="AM67" s="21">
        <v>515003.21</v>
      </c>
      <c r="AN67" s="21">
        <v>515003.21</v>
      </c>
      <c r="AO67" s="21"/>
      <c r="AP67" s="21"/>
      <c r="AQ67" s="21"/>
      <c r="AR67" s="21"/>
      <c r="AS67" s="13">
        <f t="shared" si="9"/>
        <v>1545009.6300000001</v>
      </c>
    </row>
    <row r="68" spans="1:45" ht="22.5" customHeight="1" x14ac:dyDescent="0.25">
      <c r="A68" s="97" t="s">
        <v>31</v>
      </c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9"/>
    </row>
    <row r="69" spans="1:45" ht="23.25" customHeight="1" x14ac:dyDescent="0.25">
      <c r="A69" s="100" t="s">
        <v>19</v>
      </c>
      <c r="B69" s="102" t="s">
        <v>12</v>
      </c>
      <c r="C69" s="104" t="s">
        <v>28</v>
      </c>
      <c r="D69" s="106" t="s">
        <v>29</v>
      </c>
      <c r="E69" s="106" t="s">
        <v>30</v>
      </c>
      <c r="F69" s="109" t="s">
        <v>27</v>
      </c>
      <c r="G69" s="227" t="s">
        <v>0</v>
      </c>
      <c r="H69" s="228"/>
      <c r="I69" s="228"/>
      <c r="J69" s="228"/>
      <c r="K69" s="228"/>
      <c r="L69" s="228"/>
      <c r="M69" s="228"/>
      <c r="N69" s="228"/>
      <c r="O69" s="228"/>
      <c r="P69" s="228"/>
      <c r="Q69" s="228"/>
      <c r="R69" s="228"/>
      <c r="S69" s="230"/>
      <c r="T69" s="227" t="s">
        <v>11</v>
      </c>
      <c r="U69" s="228"/>
      <c r="V69" s="228"/>
      <c r="W69" s="228"/>
      <c r="X69" s="228"/>
      <c r="Y69" s="228"/>
      <c r="Z69" s="228"/>
      <c r="AA69" s="228"/>
      <c r="AB69" s="228"/>
      <c r="AC69" s="228"/>
      <c r="AD69" s="228"/>
      <c r="AE69" s="228"/>
      <c r="AF69" s="230"/>
      <c r="AG69" s="227" t="s">
        <v>18</v>
      </c>
      <c r="AH69" s="228"/>
      <c r="AI69" s="228"/>
      <c r="AJ69" s="228"/>
      <c r="AK69" s="228"/>
      <c r="AL69" s="228"/>
      <c r="AM69" s="228"/>
      <c r="AN69" s="228"/>
      <c r="AO69" s="228"/>
      <c r="AP69" s="228"/>
      <c r="AQ69" s="228"/>
      <c r="AR69" s="228"/>
      <c r="AS69" s="229"/>
    </row>
    <row r="70" spans="1:45" ht="15" customHeight="1" x14ac:dyDescent="0.25">
      <c r="A70" s="101"/>
      <c r="B70" s="231"/>
      <c r="C70" s="105"/>
      <c r="D70" s="107"/>
      <c r="E70" s="107"/>
      <c r="F70" s="110"/>
      <c r="G70" s="9" t="s">
        <v>1</v>
      </c>
      <c r="H70" s="9" t="s">
        <v>2</v>
      </c>
      <c r="I70" s="9" t="s">
        <v>3</v>
      </c>
      <c r="J70" s="9" t="s">
        <v>4</v>
      </c>
      <c r="K70" s="9" t="s">
        <v>3</v>
      </c>
      <c r="L70" s="9" t="s">
        <v>5</v>
      </c>
      <c r="M70" s="9" t="s">
        <v>5</v>
      </c>
      <c r="N70" s="9" t="s">
        <v>4</v>
      </c>
      <c r="O70" s="9" t="s">
        <v>6</v>
      </c>
      <c r="P70" s="9" t="s">
        <v>7</v>
      </c>
      <c r="Q70" s="9" t="s">
        <v>8</v>
      </c>
      <c r="R70" s="9" t="s">
        <v>9</v>
      </c>
      <c r="S70" s="26" t="s">
        <v>38</v>
      </c>
      <c r="T70" s="9" t="s">
        <v>1</v>
      </c>
      <c r="U70" s="9" t="s">
        <v>2</v>
      </c>
      <c r="V70" s="9" t="s">
        <v>3</v>
      </c>
      <c r="W70" s="9" t="s">
        <v>4</v>
      </c>
      <c r="X70" s="9" t="s">
        <v>3</v>
      </c>
      <c r="Y70" s="9" t="s">
        <v>5</v>
      </c>
      <c r="Z70" s="9" t="s">
        <v>5</v>
      </c>
      <c r="AA70" s="9" t="s">
        <v>4</v>
      </c>
      <c r="AB70" s="9" t="s">
        <v>6</v>
      </c>
      <c r="AC70" s="9" t="s">
        <v>7</v>
      </c>
      <c r="AD70" s="9" t="s">
        <v>8</v>
      </c>
      <c r="AE70" s="9" t="s">
        <v>9</v>
      </c>
      <c r="AF70" s="26" t="s">
        <v>10</v>
      </c>
      <c r="AG70" s="9" t="s">
        <v>1</v>
      </c>
      <c r="AH70" s="9" t="s">
        <v>2</v>
      </c>
      <c r="AI70" s="9" t="s">
        <v>3</v>
      </c>
      <c r="AJ70" s="9" t="s">
        <v>4</v>
      </c>
      <c r="AK70" s="9" t="s">
        <v>3</v>
      </c>
      <c r="AL70" s="9" t="s">
        <v>5</v>
      </c>
      <c r="AM70" s="86" t="s">
        <v>5</v>
      </c>
      <c r="AN70" s="86" t="s">
        <v>4</v>
      </c>
      <c r="AO70" s="86" t="s">
        <v>6</v>
      </c>
      <c r="AP70" s="86" t="s">
        <v>7</v>
      </c>
      <c r="AQ70" s="86" t="s">
        <v>8</v>
      </c>
      <c r="AR70" s="86" t="s">
        <v>9</v>
      </c>
      <c r="AS70" s="12" t="s">
        <v>10</v>
      </c>
    </row>
    <row r="71" spans="1:45" ht="86.25" customHeight="1" x14ac:dyDescent="0.25">
      <c r="A71" s="69">
        <v>29</v>
      </c>
      <c r="B71" s="17" t="s">
        <v>166</v>
      </c>
      <c r="C71" s="20" t="s">
        <v>59</v>
      </c>
      <c r="D71" s="19">
        <v>1</v>
      </c>
      <c r="E71" s="16" t="s">
        <v>122</v>
      </c>
      <c r="F71" s="59" t="s">
        <v>105</v>
      </c>
      <c r="G71" s="32"/>
      <c r="H71" s="32"/>
      <c r="I71" s="32"/>
      <c r="J71" s="32"/>
      <c r="K71" s="32"/>
      <c r="L71" s="32">
        <v>20</v>
      </c>
      <c r="M71" s="32">
        <v>20</v>
      </c>
      <c r="N71" s="32">
        <v>20</v>
      </c>
      <c r="O71" s="32"/>
      <c r="P71" s="32"/>
      <c r="Q71" s="32"/>
      <c r="R71" s="32"/>
      <c r="S71" s="41">
        <f t="shared" ref="S71:S75" si="10">SUM(G71:R71)</f>
        <v>60</v>
      </c>
      <c r="T71" s="51"/>
      <c r="U71" s="51"/>
      <c r="V71" s="51"/>
      <c r="W71" s="51"/>
      <c r="X71" s="51"/>
      <c r="Y71" s="42">
        <v>0.33</v>
      </c>
      <c r="Z71" s="42">
        <v>0.33</v>
      </c>
      <c r="AA71" s="42">
        <v>0.34</v>
      </c>
      <c r="AB71" s="51"/>
      <c r="AC71" s="42"/>
      <c r="AD71" s="42"/>
      <c r="AE71" s="42"/>
      <c r="AF71" s="41">
        <f t="shared" ref="AF71:AF75" si="11">SUM(T71:AE71)</f>
        <v>1</v>
      </c>
      <c r="AG71" s="21"/>
      <c r="AH71" s="21"/>
      <c r="AI71" s="21"/>
      <c r="AJ71" s="21"/>
      <c r="AK71" s="21"/>
      <c r="AL71" s="21">
        <v>333333.33</v>
      </c>
      <c r="AM71" s="21">
        <v>333333.33</v>
      </c>
      <c r="AN71" s="21">
        <v>333333.34000000003</v>
      </c>
      <c r="AO71" s="21"/>
      <c r="AP71" s="21"/>
      <c r="AQ71" s="21"/>
      <c r="AR71" s="21"/>
      <c r="AS71" s="13">
        <f t="shared" ref="AS71:AS75" si="12">SUM(AG71:AR71)</f>
        <v>1000000</v>
      </c>
    </row>
    <row r="72" spans="1:45" ht="71.25" customHeight="1" x14ac:dyDescent="0.25">
      <c r="A72" s="69">
        <v>30</v>
      </c>
      <c r="B72" s="17" t="s">
        <v>167</v>
      </c>
      <c r="C72" s="20" t="s">
        <v>59</v>
      </c>
      <c r="D72" s="19">
        <v>1</v>
      </c>
      <c r="E72" s="16" t="s">
        <v>122</v>
      </c>
      <c r="F72" s="59" t="s">
        <v>105</v>
      </c>
      <c r="G72" s="32"/>
      <c r="H72" s="32"/>
      <c r="I72" s="32"/>
      <c r="J72" s="32"/>
      <c r="K72" s="32"/>
      <c r="L72" s="32">
        <v>20</v>
      </c>
      <c r="M72" s="32">
        <v>20</v>
      </c>
      <c r="N72" s="32">
        <v>20</v>
      </c>
      <c r="O72" s="32"/>
      <c r="P72" s="32"/>
      <c r="Q72" s="32"/>
      <c r="R72" s="32"/>
      <c r="S72" s="41">
        <f t="shared" si="10"/>
        <v>60</v>
      </c>
      <c r="T72" s="51"/>
      <c r="U72" s="51"/>
      <c r="V72" s="51"/>
      <c r="W72" s="51"/>
      <c r="X72" s="51"/>
      <c r="Y72" s="42">
        <v>0.33</v>
      </c>
      <c r="Z72" s="42">
        <v>0.33</v>
      </c>
      <c r="AA72" s="42">
        <v>0.34</v>
      </c>
      <c r="AB72" s="51"/>
      <c r="AC72" s="42"/>
      <c r="AD72" s="42"/>
      <c r="AE72" s="42"/>
      <c r="AF72" s="41">
        <f t="shared" si="11"/>
        <v>1</v>
      </c>
      <c r="AG72" s="21"/>
      <c r="AH72" s="21"/>
      <c r="AI72" s="21"/>
      <c r="AJ72" s="21"/>
      <c r="AK72" s="21"/>
      <c r="AL72" s="21">
        <v>433639.73</v>
      </c>
      <c r="AM72" s="21">
        <v>433639.73</v>
      </c>
      <c r="AN72" s="21">
        <v>433639.74</v>
      </c>
      <c r="AO72" s="21"/>
      <c r="AP72" s="21"/>
      <c r="AQ72" s="21"/>
      <c r="AR72" s="21"/>
      <c r="AS72" s="13">
        <f t="shared" si="12"/>
        <v>1300919.2</v>
      </c>
    </row>
    <row r="73" spans="1:45" ht="57" customHeight="1" x14ac:dyDescent="0.25">
      <c r="A73" s="69">
        <v>31</v>
      </c>
      <c r="B73" s="17" t="s">
        <v>179</v>
      </c>
      <c r="C73" s="20" t="s">
        <v>59</v>
      </c>
      <c r="D73" s="19">
        <v>1</v>
      </c>
      <c r="E73" s="16" t="s">
        <v>122</v>
      </c>
      <c r="F73" s="59" t="s">
        <v>105</v>
      </c>
      <c r="G73" s="32"/>
      <c r="H73" s="32"/>
      <c r="I73" s="32"/>
      <c r="J73" s="32"/>
      <c r="K73" s="32"/>
      <c r="L73" s="32"/>
      <c r="M73" s="32">
        <v>20</v>
      </c>
      <c r="N73" s="32">
        <v>20</v>
      </c>
      <c r="O73" s="32">
        <v>20</v>
      </c>
      <c r="P73" s="32"/>
      <c r="Q73" s="32"/>
      <c r="R73" s="32"/>
      <c r="S73" s="41">
        <f t="shared" si="10"/>
        <v>60</v>
      </c>
      <c r="T73" s="51"/>
      <c r="U73" s="51"/>
      <c r="V73" s="51"/>
      <c r="W73" s="51"/>
      <c r="X73" s="51"/>
      <c r="Y73" s="51"/>
      <c r="Z73" s="42">
        <v>0.33</v>
      </c>
      <c r="AA73" s="42">
        <v>0.33</v>
      </c>
      <c r="AB73" s="42">
        <v>0.34</v>
      </c>
      <c r="AC73" s="42"/>
      <c r="AD73" s="42"/>
      <c r="AE73" s="42"/>
      <c r="AF73" s="41">
        <f t="shared" si="11"/>
        <v>1</v>
      </c>
      <c r="AG73" s="21"/>
      <c r="AH73" s="21"/>
      <c r="AI73" s="21"/>
      <c r="AJ73" s="21"/>
      <c r="AK73" s="21"/>
      <c r="AL73" s="21"/>
      <c r="AM73" s="21">
        <v>149577.53</v>
      </c>
      <c r="AN73" s="21">
        <v>149577.53</v>
      </c>
      <c r="AO73" s="21">
        <v>149577.51999999999</v>
      </c>
      <c r="AP73" s="21"/>
      <c r="AQ73" s="21"/>
      <c r="AR73" s="21"/>
      <c r="AS73" s="13">
        <f t="shared" si="12"/>
        <v>448732.57999999996</v>
      </c>
    </row>
    <row r="74" spans="1:45" ht="55.5" customHeight="1" x14ac:dyDescent="0.25">
      <c r="A74" s="69">
        <v>32</v>
      </c>
      <c r="B74" s="17" t="s">
        <v>180</v>
      </c>
      <c r="C74" s="20" t="s">
        <v>59</v>
      </c>
      <c r="D74" s="19">
        <v>1</v>
      </c>
      <c r="E74" s="16" t="s">
        <v>122</v>
      </c>
      <c r="F74" s="59" t="s">
        <v>105</v>
      </c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>
        <v>20</v>
      </c>
      <c r="S74" s="41">
        <f t="shared" si="10"/>
        <v>20</v>
      </c>
      <c r="T74" s="51"/>
      <c r="U74" s="51"/>
      <c r="V74" s="51"/>
      <c r="W74" s="51"/>
      <c r="X74" s="51"/>
      <c r="Y74" s="51"/>
      <c r="Z74" s="51"/>
      <c r="AA74" s="51"/>
      <c r="AB74" s="51"/>
      <c r="AC74" s="42"/>
      <c r="AD74" s="42"/>
      <c r="AE74" s="42">
        <v>1</v>
      </c>
      <c r="AF74" s="41">
        <f t="shared" si="11"/>
        <v>1</v>
      </c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>
        <v>3054.33</v>
      </c>
      <c r="AS74" s="13">
        <f t="shared" si="12"/>
        <v>3054.33</v>
      </c>
    </row>
    <row r="75" spans="1:45" ht="21" customHeight="1" x14ac:dyDescent="0.25">
      <c r="A75" s="94" t="s">
        <v>60</v>
      </c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6"/>
      <c r="AS75" s="52">
        <f>AS74+AS73+AS72+AS71+AS67+AS66+AS65+AS64+AS63+AS62+AS61+AS60+AS59+AS58+AS57+AS56+AS55+AS54+AS50+AS49+AS48+AS47+AS46+AS45+AS44+AS43+AS42</f>
        <v>36491202.520000011</v>
      </c>
    </row>
    <row r="76" spans="1:45" ht="57" customHeight="1" x14ac:dyDescent="0.25">
      <c r="A76" s="69">
        <v>33</v>
      </c>
      <c r="B76" s="17" t="s">
        <v>124</v>
      </c>
      <c r="C76" s="20" t="s">
        <v>59</v>
      </c>
      <c r="D76" s="19">
        <v>1</v>
      </c>
      <c r="E76" s="16" t="s">
        <v>125</v>
      </c>
      <c r="F76" s="59" t="s">
        <v>126</v>
      </c>
      <c r="G76" s="32"/>
      <c r="H76" s="32"/>
      <c r="I76" s="32"/>
      <c r="J76" s="32"/>
      <c r="K76" s="32"/>
      <c r="L76" s="32">
        <v>20</v>
      </c>
      <c r="M76" s="32">
        <v>20</v>
      </c>
      <c r="N76" s="32">
        <v>20</v>
      </c>
      <c r="O76" s="32"/>
      <c r="P76" s="32"/>
      <c r="Q76" s="32"/>
      <c r="R76" s="32"/>
      <c r="S76" s="41">
        <f t="shared" ref="S76:S80" si="13">SUM(G76:R76)</f>
        <v>60</v>
      </c>
      <c r="T76" s="51"/>
      <c r="U76" s="51"/>
      <c r="V76" s="51"/>
      <c r="W76" s="51"/>
      <c r="X76" s="51"/>
      <c r="Y76" s="42">
        <v>0.33</v>
      </c>
      <c r="Z76" s="42">
        <v>0.33</v>
      </c>
      <c r="AA76" s="42">
        <v>0.34</v>
      </c>
      <c r="AB76" s="51"/>
      <c r="AC76" s="42"/>
      <c r="AD76" s="42"/>
      <c r="AE76" s="42"/>
      <c r="AF76" s="41">
        <f t="shared" ref="AF76:AF80" si="14">SUM(T76:AE76)</f>
        <v>1</v>
      </c>
      <c r="AG76" s="21"/>
      <c r="AH76" s="21"/>
      <c r="AI76" s="21"/>
      <c r="AJ76" s="21"/>
      <c r="AK76" s="21"/>
      <c r="AL76" s="21">
        <v>158626.44</v>
      </c>
      <c r="AM76" s="21">
        <v>158626.44</v>
      </c>
      <c r="AN76" s="21">
        <v>158626.45000000001</v>
      </c>
      <c r="AO76" s="21"/>
      <c r="AP76" s="21"/>
      <c r="AQ76" s="21"/>
      <c r="AR76" s="21"/>
      <c r="AS76" s="13">
        <f t="shared" ref="AS76:AS80" si="15">SUM(AG76:AR76)</f>
        <v>475879.33</v>
      </c>
    </row>
    <row r="77" spans="1:45" ht="63" customHeight="1" x14ac:dyDescent="0.25">
      <c r="A77" s="69">
        <v>34</v>
      </c>
      <c r="B77" s="17" t="s">
        <v>127</v>
      </c>
      <c r="C77" s="20" t="s">
        <v>59</v>
      </c>
      <c r="D77" s="19">
        <v>1</v>
      </c>
      <c r="E77" s="16" t="s">
        <v>97</v>
      </c>
      <c r="F77" s="59" t="s">
        <v>126</v>
      </c>
      <c r="G77" s="32"/>
      <c r="H77" s="32"/>
      <c r="I77" s="32"/>
      <c r="J77" s="32"/>
      <c r="K77" s="32"/>
      <c r="L77" s="32">
        <v>20</v>
      </c>
      <c r="M77" s="32">
        <v>20</v>
      </c>
      <c r="N77" s="32">
        <v>20</v>
      </c>
      <c r="O77" s="32"/>
      <c r="P77" s="32"/>
      <c r="Q77" s="32"/>
      <c r="R77" s="32"/>
      <c r="S77" s="41">
        <f t="shared" ref="S77:S80" si="16">SUM(G77:R77)</f>
        <v>60</v>
      </c>
      <c r="T77" s="51"/>
      <c r="U77" s="51"/>
      <c r="V77" s="51"/>
      <c r="W77" s="51"/>
      <c r="X77" s="51"/>
      <c r="Y77" s="42">
        <v>0.33</v>
      </c>
      <c r="Z77" s="42">
        <v>0.33</v>
      </c>
      <c r="AA77" s="42">
        <v>0.34</v>
      </c>
      <c r="AB77" s="51"/>
      <c r="AC77" s="42"/>
      <c r="AD77" s="42"/>
      <c r="AE77" s="42"/>
      <c r="AF77" s="41">
        <f t="shared" si="14"/>
        <v>1</v>
      </c>
      <c r="AG77" s="21"/>
      <c r="AH77" s="21"/>
      <c r="AI77" s="21"/>
      <c r="AJ77" s="21"/>
      <c r="AK77" s="21"/>
      <c r="AL77" s="21">
        <v>89880.98</v>
      </c>
      <c r="AM77" s="21">
        <v>89880.98</v>
      </c>
      <c r="AN77" s="21">
        <v>89880.98</v>
      </c>
      <c r="AO77" s="21"/>
      <c r="AP77" s="21"/>
      <c r="AQ77" s="21"/>
      <c r="AR77" s="21"/>
      <c r="AS77" s="13">
        <f t="shared" si="15"/>
        <v>269642.94</v>
      </c>
    </row>
    <row r="78" spans="1:45" ht="70.5" customHeight="1" x14ac:dyDescent="0.25">
      <c r="A78" s="69">
        <v>35</v>
      </c>
      <c r="B78" s="17" t="s">
        <v>168</v>
      </c>
      <c r="C78" s="20" t="s">
        <v>59</v>
      </c>
      <c r="D78" s="19">
        <v>1</v>
      </c>
      <c r="E78" s="16" t="s">
        <v>97</v>
      </c>
      <c r="F78" s="59" t="s">
        <v>126</v>
      </c>
      <c r="G78" s="32"/>
      <c r="H78" s="32"/>
      <c r="I78" s="32"/>
      <c r="J78" s="32"/>
      <c r="K78" s="32"/>
      <c r="L78" s="32">
        <v>20</v>
      </c>
      <c r="M78" s="32">
        <v>20</v>
      </c>
      <c r="N78" s="32">
        <v>20</v>
      </c>
      <c r="O78" s="32"/>
      <c r="P78" s="32"/>
      <c r="Q78" s="32"/>
      <c r="R78" s="32"/>
      <c r="S78" s="41">
        <f t="shared" si="16"/>
        <v>60</v>
      </c>
      <c r="T78" s="51"/>
      <c r="U78" s="51"/>
      <c r="V78" s="51"/>
      <c r="W78" s="51"/>
      <c r="X78" s="51"/>
      <c r="Y78" s="42">
        <v>0.33</v>
      </c>
      <c r="Z78" s="42">
        <v>0.33</v>
      </c>
      <c r="AA78" s="42">
        <v>0.34</v>
      </c>
      <c r="AB78" s="51"/>
      <c r="AC78" s="42"/>
      <c r="AD78" s="42"/>
      <c r="AE78" s="42"/>
      <c r="AF78" s="41">
        <f t="shared" si="14"/>
        <v>1</v>
      </c>
      <c r="AG78" s="21"/>
      <c r="AH78" s="21"/>
      <c r="AI78" s="21"/>
      <c r="AJ78" s="21"/>
      <c r="AK78" s="21"/>
      <c r="AL78" s="21">
        <v>125794.41</v>
      </c>
      <c r="AM78" s="21">
        <v>125794.41</v>
      </c>
      <c r="AN78" s="21">
        <v>125794.41</v>
      </c>
      <c r="AO78" s="21"/>
      <c r="AP78" s="21"/>
      <c r="AQ78" s="21"/>
      <c r="AR78" s="21"/>
      <c r="AS78" s="13">
        <f t="shared" si="15"/>
        <v>377383.23</v>
      </c>
    </row>
    <row r="79" spans="1:45" ht="69" customHeight="1" x14ac:dyDescent="0.25">
      <c r="A79" s="69">
        <v>36</v>
      </c>
      <c r="B79" s="17" t="s">
        <v>181</v>
      </c>
      <c r="C79" s="20" t="s">
        <v>59</v>
      </c>
      <c r="D79" s="19">
        <v>1</v>
      </c>
      <c r="E79" s="16" t="s">
        <v>97</v>
      </c>
      <c r="F79" s="59" t="s">
        <v>126</v>
      </c>
      <c r="G79" s="32"/>
      <c r="H79" s="32"/>
      <c r="I79" s="32"/>
      <c r="J79" s="32"/>
      <c r="K79" s="32"/>
      <c r="L79" s="32">
        <v>20</v>
      </c>
      <c r="M79" s="32">
        <v>20</v>
      </c>
      <c r="N79" s="32">
        <v>20</v>
      </c>
      <c r="O79" s="32"/>
      <c r="P79" s="32"/>
      <c r="Q79" s="32"/>
      <c r="R79" s="32"/>
      <c r="S79" s="41">
        <f t="shared" si="16"/>
        <v>60</v>
      </c>
      <c r="T79" s="51"/>
      <c r="U79" s="51"/>
      <c r="V79" s="51"/>
      <c r="W79" s="51"/>
      <c r="X79" s="51"/>
      <c r="Y79" s="42">
        <v>0.33</v>
      </c>
      <c r="Z79" s="42">
        <v>0.33</v>
      </c>
      <c r="AA79" s="42">
        <v>0.34</v>
      </c>
      <c r="AB79" s="51"/>
      <c r="AC79" s="42"/>
      <c r="AD79" s="42"/>
      <c r="AE79" s="42"/>
      <c r="AF79" s="41">
        <f t="shared" si="14"/>
        <v>1</v>
      </c>
      <c r="AG79" s="21"/>
      <c r="AH79" s="21"/>
      <c r="AI79" s="21"/>
      <c r="AJ79" s="21"/>
      <c r="AK79" s="21"/>
      <c r="AL79" s="21">
        <v>333333.33</v>
      </c>
      <c r="AM79" s="21">
        <v>333333.33</v>
      </c>
      <c r="AN79" s="21">
        <v>333333.34000000003</v>
      </c>
      <c r="AO79" s="21"/>
      <c r="AP79" s="21"/>
      <c r="AQ79" s="21"/>
      <c r="AR79" s="21"/>
      <c r="AS79" s="13">
        <f t="shared" si="15"/>
        <v>1000000</v>
      </c>
    </row>
    <row r="80" spans="1:45" ht="21" customHeight="1" x14ac:dyDescent="0.25">
      <c r="A80" s="94" t="s">
        <v>128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6"/>
      <c r="AS80" s="52">
        <f>SUM(AS76:AS79)</f>
        <v>2122905.5</v>
      </c>
    </row>
    <row r="81" spans="1:47" ht="63.75" customHeight="1" x14ac:dyDescent="0.25">
      <c r="A81" s="69">
        <v>37</v>
      </c>
      <c r="B81" s="17" t="s">
        <v>129</v>
      </c>
      <c r="C81" s="20" t="s">
        <v>59</v>
      </c>
      <c r="D81" s="19">
        <v>1</v>
      </c>
      <c r="E81" s="16" t="s">
        <v>94</v>
      </c>
      <c r="F81" s="59" t="s">
        <v>130</v>
      </c>
      <c r="G81" s="32"/>
      <c r="H81" s="32"/>
      <c r="I81" s="32"/>
      <c r="J81" s="32"/>
      <c r="K81" s="32"/>
      <c r="L81" s="32"/>
      <c r="M81" s="32"/>
      <c r="N81" s="32"/>
      <c r="O81" s="32"/>
      <c r="P81" s="32">
        <v>20</v>
      </c>
      <c r="Q81" s="32">
        <v>20</v>
      </c>
      <c r="R81" s="32">
        <v>20</v>
      </c>
      <c r="S81" s="41">
        <f t="shared" ref="S81:S84" si="17">SUM(G81:R81)</f>
        <v>60</v>
      </c>
      <c r="T81" s="51"/>
      <c r="U81" s="51"/>
      <c r="V81" s="51"/>
      <c r="W81" s="51"/>
      <c r="X81" s="51"/>
      <c r="Y81" s="51"/>
      <c r="Z81" s="51"/>
      <c r="AA81" s="51"/>
      <c r="AB81" s="51"/>
      <c r="AC81" s="42">
        <v>0.33</v>
      </c>
      <c r="AD81" s="42">
        <v>0.33</v>
      </c>
      <c r="AE81" s="42">
        <v>0.34</v>
      </c>
      <c r="AF81" s="41">
        <f t="shared" ref="AF81:AF84" si="18">SUM(T81:AE81)</f>
        <v>1</v>
      </c>
      <c r="AG81" s="21"/>
      <c r="AH81" s="21"/>
      <c r="AI81" s="21"/>
      <c r="AJ81" s="21"/>
      <c r="AK81" s="21"/>
      <c r="AL81" s="21"/>
      <c r="AM81" s="21"/>
      <c r="AN81" s="21"/>
      <c r="AO81" s="21"/>
      <c r="AP81" s="21">
        <v>262651.78000000003</v>
      </c>
      <c r="AQ81" s="21">
        <v>262651.78000000003</v>
      </c>
      <c r="AR81" s="21">
        <v>262651.78999999998</v>
      </c>
      <c r="AS81" s="13">
        <f t="shared" ref="AS81:AS84" si="19">SUM(AG81:AR81)</f>
        <v>787955.35000000009</v>
      </c>
    </row>
    <row r="82" spans="1:47" ht="63" customHeight="1" x14ac:dyDescent="0.25">
      <c r="A82" s="69">
        <v>38</v>
      </c>
      <c r="B82" s="17" t="s">
        <v>131</v>
      </c>
      <c r="C82" s="20" t="s">
        <v>59</v>
      </c>
      <c r="D82" s="19">
        <v>1</v>
      </c>
      <c r="E82" s="16" t="s">
        <v>96</v>
      </c>
      <c r="F82" s="59" t="s">
        <v>130</v>
      </c>
      <c r="G82" s="32"/>
      <c r="H82" s="32"/>
      <c r="I82" s="32"/>
      <c r="J82" s="32"/>
      <c r="K82" s="32"/>
      <c r="L82" s="32"/>
      <c r="M82" s="32">
        <v>20</v>
      </c>
      <c r="N82" s="32">
        <v>20</v>
      </c>
      <c r="O82" s="32">
        <v>20</v>
      </c>
      <c r="P82" s="32"/>
      <c r="Q82" s="32"/>
      <c r="R82" s="32"/>
      <c r="S82" s="41">
        <f t="shared" ref="S82:S84" si="20">SUM(G82:R82)</f>
        <v>60</v>
      </c>
      <c r="T82" s="51"/>
      <c r="U82" s="51"/>
      <c r="V82" s="51"/>
      <c r="W82" s="51"/>
      <c r="X82" s="51"/>
      <c r="Y82" s="51"/>
      <c r="Z82" s="42">
        <v>0.33</v>
      </c>
      <c r="AA82" s="42">
        <v>0.33</v>
      </c>
      <c r="AB82" s="42">
        <v>0.34</v>
      </c>
      <c r="AC82" s="42"/>
      <c r="AD82" s="42"/>
      <c r="AE82" s="42"/>
      <c r="AF82" s="41">
        <f t="shared" si="18"/>
        <v>1</v>
      </c>
      <c r="AG82" s="21"/>
      <c r="AH82" s="21"/>
      <c r="AI82" s="21"/>
      <c r="AJ82" s="21"/>
      <c r="AK82" s="21"/>
      <c r="AL82" s="21"/>
      <c r="AM82" s="21">
        <v>317581.25</v>
      </c>
      <c r="AN82" s="21">
        <v>317581.25</v>
      </c>
      <c r="AO82" s="21">
        <v>317581.25</v>
      </c>
      <c r="AP82" s="21"/>
      <c r="AQ82" s="21"/>
      <c r="AR82" s="21"/>
      <c r="AS82" s="13">
        <f t="shared" si="19"/>
        <v>952743.75</v>
      </c>
    </row>
    <row r="83" spans="1:47" ht="63" customHeight="1" x14ac:dyDescent="0.25">
      <c r="A83" s="69">
        <v>39</v>
      </c>
      <c r="B83" s="17" t="s">
        <v>182</v>
      </c>
      <c r="C83" s="20" t="s">
        <v>59</v>
      </c>
      <c r="D83" s="19">
        <v>1</v>
      </c>
      <c r="E83" s="16" t="s">
        <v>96</v>
      </c>
      <c r="F83" s="59" t="s">
        <v>130</v>
      </c>
      <c r="G83" s="32"/>
      <c r="H83" s="32"/>
      <c r="I83" s="32"/>
      <c r="J83" s="32"/>
      <c r="K83" s="32"/>
      <c r="L83" s="32"/>
      <c r="M83" s="32">
        <v>20</v>
      </c>
      <c r="N83" s="32">
        <v>20</v>
      </c>
      <c r="O83" s="32">
        <v>20</v>
      </c>
      <c r="P83" s="32"/>
      <c r="Q83" s="32"/>
      <c r="R83" s="32"/>
      <c r="S83" s="41">
        <f t="shared" ref="S83" si="21">SUM(G83:R83)</f>
        <v>60</v>
      </c>
      <c r="T83" s="51"/>
      <c r="U83" s="51"/>
      <c r="V83" s="51"/>
      <c r="W83" s="51"/>
      <c r="X83" s="51"/>
      <c r="Y83" s="51"/>
      <c r="Z83" s="42">
        <v>0.33</v>
      </c>
      <c r="AA83" s="42">
        <v>0.33</v>
      </c>
      <c r="AB83" s="42">
        <v>0.34</v>
      </c>
      <c r="AC83" s="42"/>
      <c r="AD83" s="42"/>
      <c r="AE83" s="42"/>
      <c r="AF83" s="41">
        <f t="shared" si="18"/>
        <v>1</v>
      </c>
      <c r="AG83" s="21"/>
      <c r="AH83" s="21"/>
      <c r="AI83" s="21"/>
      <c r="AJ83" s="21"/>
      <c r="AK83" s="21"/>
      <c r="AL83" s="21"/>
      <c r="AM83" s="21">
        <v>24832.25</v>
      </c>
      <c r="AN83" s="21">
        <v>24832.25</v>
      </c>
      <c r="AO83" s="21">
        <v>24832.26</v>
      </c>
      <c r="AP83" s="21"/>
      <c r="AQ83" s="21"/>
      <c r="AR83" s="21"/>
      <c r="AS83" s="13">
        <f t="shared" si="19"/>
        <v>74496.759999999995</v>
      </c>
    </row>
    <row r="84" spans="1:47" ht="21" customHeight="1" x14ac:dyDescent="0.25">
      <c r="A84" s="94" t="s">
        <v>70</v>
      </c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95"/>
      <c r="AO84" s="95"/>
      <c r="AP84" s="95"/>
      <c r="AQ84" s="95"/>
      <c r="AR84" s="96"/>
      <c r="AS84" s="52">
        <f>SUM(AS81:AS83)</f>
        <v>1815195.86</v>
      </c>
    </row>
    <row r="85" spans="1:47" ht="63" customHeight="1" thickBot="1" x14ac:dyDescent="0.3">
      <c r="A85" s="69">
        <v>40</v>
      </c>
      <c r="B85" s="17" t="s">
        <v>135</v>
      </c>
      <c r="C85" s="20" t="s">
        <v>59</v>
      </c>
      <c r="D85" s="19">
        <v>1</v>
      </c>
      <c r="E85" s="16" t="s">
        <v>95</v>
      </c>
      <c r="F85" s="59" t="s">
        <v>134</v>
      </c>
      <c r="G85" s="32"/>
      <c r="H85" s="32"/>
      <c r="I85" s="32"/>
      <c r="J85" s="32"/>
      <c r="K85" s="32"/>
      <c r="L85" s="32"/>
      <c r="M85" s="32">
        <v>20</v>
      </c>
      <c r="N85" s="32">
        <v>20</v>
      </c>
      <c r="O85" s="32">
        <v>20</v>
      </c>
      <c r="P85" s="32"/>
      <c r="Q85" s="32"/>
      <c r="R85" s="32"/>
      <c r="S85" s="41">
        <f t="shared" ref="S85" si="22">SUM(G85:R85)</f>
        <v>60</v>
      </c>
      <c r="T85" s="51"/>
      <c r="U85" s="51"/>
      <c r="V85" s="51"/>
      <c r="W85" s="51"/>
      <c r="X85" s="51"/>
      <c r="Y85" s="51"/>
      <c r="Z85" s="42">
        <v>0.33</v>
      </c>
      <c r="AA85" s="42">
        <v>0.33</v>
      </c>
      <c r="AB85" s="42">
        <v>0.34</v>
      </c>
      <c r="AC85" s="42"/>
      <c r="AD85" s="42"/>
      <c r="AE85" s="42"/>
      <c r="AF85" s="41">
        <f t="shared" ref="AF85" si="23">SUM(T85:AE85)</f>
        <v>1</v>
      </c>
      <c r="AG85" s="21"/>
      <c r="AH85" s="21"/>
      <c r="AI85" s="21"/>
      <c r="AJ85" s="21"/>
      <c r="AK85" s="21"/>
      <c r="AL85" s="21"/>
      <c r="AM85" s="21">
        <v>560867.21</v>
      </c>
      <c r="AN85" s="21">
        <v>560867.21</v>
      </c>
      <c r="AO85" s="21">
        <v>560867.19999999995</v>
      </c>
      <c r="AP85" s="21"/>
      <c r="AQ85" s="21"/>
      <c r="AR85" s="21"/>
      <c r="AS85" s="13">
        <f t="shared" ref="AS85" si="24">SUM(AG85:AR85)</f>
        <v>1682601.6199999999</v>
      </c>
    </row>
    <row r="86" spans="1:47" ht="22.5" customHeight="1" x14ac:dyDescent="0.25">
      <c r="A86" s="97" t="s">
        <v>31</v>
      </c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9"/>
    </row>
    <row r="87" spans="1:47" ht="23.25" customHeight="1" x14ac:dyDescent="0.25">
      <c r="A87" s="100" t="s">
        <v>19</v>
      </c>
      <c r="B87" s="102" t="s">
        <v>12</v>
      </c>
      <c r="C87" s="104" t="s">
        <v>28</v>
      </c>
      <c r="D87" s="106" t="s">
        <v>29</v>
      </c>
      <c r="E87" s="106" t="s">
        <v>30</v>
      </c>
      <c r="F87" s="109" t="s">
        <v>27</v>
      </c>
      <c r="G87" s="227" t="s">
        <v>0</v>
      </c>
      <c r="H87" s="228"/>
      <c r="I87" s="228"/>
      <c r="J87" s="228"/>
      <c r="K87" s="228"/>
      <c r="L87" s="228"/>
      <c r="M87" s="228"/>
      <c r="N87" s="228"/>
      <c r="O87" s="228"/>
      <c r="P87" s="228"/>
      <c r="Q87" s="228"/>
      <c r="R87" s="228"/>
      <c r="S87" s="230"/>
      <c r="T87" s="227" t="s">
        <v>11</v>
      </c>
      <c r="U87" s="228"/>
      <c r="V87" s="228"/>
      <c r="W87" s="228"/>
      <c r="X87" s="228"/>
      <c r="Y87" s="228"/>
      <c r="Z87" s="228"/>
      <c r="AA87" s="228"/>
      <c r="AB87" s="228"/>
      <c r="AC87" s="228"/>
      <c r="AD87" s="228"/>
      <c r="AE87" s="228"/>
      <c r="AF87" s="230"/>
      <c r="AG87" s="227" t="s">
        <v>18</v>
      </c>
      <c r="AH87" s="228"/>
      <c r="AI87" s="228"/>
      <c r="AJ87" s="228"/>
      <c r="AK87" s="228"/>
      <c r="AL87" s="228"/>
      <c r="AM87" s="228"/>
      <c r="AN87" s="228"/>
      <c r="AO87" s="228"/>
      <c r="AP87" s="228"/>
      <c r="AQ87" s="228"/>
      <c r="AR87" s="228"/>
      <c r="AS87" s="229"/>
    </row>
    <row r="88" spans="1:47" ht="15" customHeight="1" x14ac:dyDescent="0.25">
      <c r="A88" s="101"/>
      <c r="B88" s="231"/>
      <c r="C88" s="105"/>
      <c r="D88" s="107"/>
      <c r="E88" s="107"/>
      <c r="F88" s="110"/>
      <c r="G88" s="9" t="s">
        <v>1</v>
      </c>
      <c r="H88" s="9" t="s">
        <v>2</v>
      </c>
      <c r="I88" s="9" t="s">
        <v>3</v>
      </c>
      <c r="J88" s="9" t="s">
        <v>4</v>
      </c>
      <c r="K88" s="9" t="s">
        <v>3</v>
      </c>
      <c r="L88" s="9" t="s">
        <v>5</v>
      </c>
      <c r="M88" s="9" t="s">
        <v>5</v>
      </c>
      <c r="N88" s="9" t="s">
        <v>4</v>
      </c>
      <c r="O88" s="9" t="s">
        <v>6</v>
      </c>
      <c r="P88" s="9" t="s">
        <v>7</v>
      </c>
      <c r="Q88" s="9" t="s">
        <v>8</v>
      </c>
      <c r="R88" s="9" t="s">
        <v>9</v>
      </c>
      <c r="S88" s="26" t="s">
        <v>38</v>
      </c>
      <c r="T88" s="9" t="s">
        <v>1</v>
      </c>
      <c r="U88" s="9" t="s">
        <v>2</v>
      </c>
      <c r="V88" s="9" t="s">
        <v>3</v>
      </c>
      <c r="W88" s="9" t="s">
        <v>4</v>
      </c>
      <c r="X88" s="9" t="s">
        <v>3</v>
      </c>
      <c r="Y88" s="9" t="s">
        <v>5</v>
      </c>
      <c r="Z88" s="9" t="s">
        <v>5</v>
      </c>
      <c r="AA88" s="9" t="s">
        <v>4</v>
      </c>
      <c r="AB88" s="9" t="s">
        <v>6</v>
      </c>
      <c r="AC88" s="9" t="s">
        <v>7</v>
      </c>
      <c r="AD88" s="9" t="s">
        <v>8</v>
      </c>
      <c r="AE88" s="9" t="s">
        <v>9</v>
      </c>
      <c r="AF88" s="26" t="s">
        <v>10</v>
      </c>
      <c r="AG88" s="9" t="s">
        <v>1</v>
      </c>
      <c r="AH88" s="9" t="s">
        <v>2</v>
      </c>
      <c r="AI88" s="9" t="s">
        <v>3</v>
      </c>
      <c r="AJ88" s="9" t="s">
        <v>4</v>
      </c>
      <c r="AK88" s="9" t="s">
        <v>3</v>
      </c>
      <c r="AL88" s="9" t="s">
        <v>5</v>
      </c>
      <c r="AM88" s="86" t="s">
        <v>5</v>
      </c>
      <c r="AN88" s="86" t="s">
        <v>4</v>
      </c>
      <c r="AO88" s="86" t="s">
        <v>6</v>
      </c>
      <c r="AP88" s="86" t="s">
        <v>7</v>
      </c>
      <c r="AQ88" s="86" t="s">
        <v>8</v>
      </c>
      <c r="AR88" s="86" t="s">
        <v>9</v>
      </c>
      <c r="AS88" s="12" t="s">
        <v>10</v>
      </c>
    </row>
    <row r="89" spans="1:47" ht="63" customHeight="1" x14ac:dyDescent="0.25">
      <c r="A89" s="69">
        <v>41</v>
      </c>
      <c r="B89" s="17" t="s">
        <v>136</v>
      </c>
      <c r="C89" s="20" t="s">
        <v>59</v>
      </c>
      <c r="D89" s="19">
        <v>1</v>
      </c>
      <c r="E89" s="16" t="s">
        <v>98</v>
      </c>
      <c r="F89" s="59" t="s">
        <v>134</v>
      </c>
      <c r="G89" s="32"/>
      <c r="H89" s="32"/>
      <c r="I89" s="32"/>
      <c r="J89" s="32"/>
      <c r="K89" s="32"/>
      <c r="L89" s="32"/>
      <c r="M89" s="32">
        <v>20</v>
      </c>
      <c r="N89" s="32">
        <v>20</v>
      </c>
      <c r="O89" s="32">
        <v>20</v>
      </c>
      <c r="P89" s="32"/>
      <c r="Q89" s="32"/>
      <c r="R89" s="32"/>
      <c r="S89" s="41">
        <f t="shared" ref="S89" si="25">SUM(G89:R89)</f>
        <v>60</v>
      </c>
      <c r="T89" s="51"/>
      <c r="U89" s="51"/>
      <c r="V89" s="51"/>
      <c r="W89" s="51"/>
      <c r="X89" s="51"/>
      <c r="Y89" s="51"/>
      <c r="Z89" s="42">
        <v>0.33</v>
      </c>
      <c r="AA89" s="42">
        <v>0.33</v>
      </c>
      <c r="AB89" s="42">
        <v>0.34</v>
      </c>
      <c r="AC89" s="42"/>
      <c r="AD89" s="42"/>
      <c r="AE89" s="42"/>
      <c r="AF89" s="41">
        <f t="shared" ref="AF89" si="26">SUM(T89:AE89)</f>
        <v>1</v>
      </c>
      <c r="AG89" s="21"/>
      <c r="AH89" s="21"/>
      <c r="AI89" s="21"/>
      <c r="AJ89" s="21"/>
      <c r="AK89" s="21"/>
      <c r="AL89" s="21"/>
      <c r="AM89" s="21">
        <v>416666.66</v>
      </c>
      <c r="AN89" s="21">
        <v>416666.66</v>
      </c>
      <c r="AO89" s="21">
        <v>416666.68</v>
      </c>
      <c r="AP89" s="21"/>
      <c r="AQ89" s="21"/>
      <c r="AR89" s="21"/>
      <c r="AS89" s="13">
        <f t="shared" ref="AS89" si="27">SUM(AG89:AR89)</f>
        <v>1250000</v>
      </c>
    </row>
    <row r="90" spans="1:47" ht="21" customHeight="1" x14ac:dyDescent="0.25">
      <c r="A90" s="94" t="s">
        <v>78</v>
      </c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N90" s="95"/>
      <c r="AO90" s="95"/>
      <c r="AP90" s="95"/>
      <c r="AQ90" s="95"/>
      <c r="AR90" s="96"/>
      <c r="AS90" s="52">
        <f>SUM(AS85:AS89)</f>
        <v>2932601.62</v>
      </c>
    </row>
    <row r="91" spans="1:47" ht="56.25" customHeight="1" x14ac:dyDescent="0.25">
      <c r="A91" s="69">
        <v>42</v>
      </c>
      <c r="B91" s="17" t="s">
        <v>137</v>
      </c>
      <c r="C91" s="20" t="s">
        <v>59</v>
      </c>
      <c r="D91" s="19">
        <v>1</v>
      </c>
      <c r="E91" s="16" t="s">
        <v>99</v>
      </c>
      <c r="F91" s="59" t="s">
        <v>138</v>
      </c>
      <c r="G91" s="32"/>
      <c r="H91" s="32"/>
      <c r="I91" s="32"/>
      <c r="J91" s="32"/>
      <c r="K91" s="32"/>
      <c r="L91" s="32"/>
      <c r="M91" s="32">
        <v>20</v>
      </c>
      <c r="N91" s="32">
        <v>20</v>
      </c>
      <c r="O91" s="32">
        <v>20</v>
      </c>
      <c r="P91" s="32"/>
      <c r="Q91" s="32"/>
      <c r="R91" s="32"/>
      <c r="S91" s="41">
        <f t="shared" ref="S91:S94" si="28">SUM(G91:R91)</f>
        <v>60</v>
      </c>
      <c r="T91" s="51"/>
      <c r="U91" s="51"/>
      <c r="V91" s="51"/>
      <c r="W91" s="51"/>
      <c r="X91" s="51"/>
      <c r="Y91" s="51"/>
      <c r="Z91" s="42">
        <v>0.33</v>
      </c>
      <c r="AA91" s="42">
        <v>0.33</v>
      </c>
      <c r="AB91" s="42">
        <v>0.34</v>
      </c>
      <c r="AC91" s="42"/>
      <c r="AD91" s="42"/>
      <c r="AE91" s="42"/>
      <c r="AF91" s="41">
        <f t="shared" ref="AF91:AF94" si="29">SUM(T91:AE91)</f>
        <v>1</v>
      </c>
      <c r="AG91" s="21"/>
      <c r="AH91" s="21"/>
      <c r="AI91" s="21"/>
      <c r="AJ91" s="21"/>
      <c r="AK91" s="21"/>
      <c r="AL91" s="21"/>
      <c r="AM91" s="21">
        <v>722963.26</v>
      </c>
      <c r="AN91" s="21">
        <v>722963.26</v>
      </c>
      <c r="AO91" s="21">
        <v>722963.27</v>
      </c>
      <c r="AP91" s="21"/>
      <c r="AQ91" s="21"/>
      <c r="AR91" s="21"/>
      <c r="AS91" s="13">
        <f t="shared" ref="AS91:AS94" si="30">SUM(AG91:AR91)</f>
        <v>2168889.79</v>
      </c>
    </row>
    <row r="92" spans="1:47" ht="51.75" customHeight="1" x14ac:dyDescent="0.25">
      <c r="A92" s="69">
        <v>43</v>
      </c>
      <c r="B92" s="17" t="s">
        <v>139</v>
      </c>
      <c r="C92" s="20" t="s">
        <v>59</v>
      </c>
      <c r="D92" s="19">
        <v>1</v>
      </c>
      <c r="E92" s="16" t="s">
        <v>140</v>
      </c>
      <c r="F92" s="59" t="s">
        <v>138</v>
      </c>
      <c r="G92" s="32"/>
      <c r="H92" s="32"/>
      <c r="I92" s="32"/>
      <c r="J92" s="32"/>
      <c r="K92" s="32"/>
      <c r="L92" s="32"/>
      <c r="M92" s="32"/>
      <c r="N92" s="32"/>
      <c r="O92" s="32"/>
      <c r="P92" s="32">
        <v>20</v>
      </c>
      <c r="Q92" s="32">
        <v>20</v>
      </c>
      <c r="R92" s="32">
        <v>20</v>
      </c>
      <c r="S92" s="41">
        <f t="shared" si="28"/>
        <v>60</v>
      </c>
      <c r="T92" s="51"/>
      <c r="U92" s="51"/>
      <c r="V92" s="51"/>
      <c r="W92" s="51"/>
      <c r="X92" s="51"/>
      <c r="Y92" s="51"/>
      <c r="Z92" s="51"/>
      <c r="AA92" s="51"/>
      <c r="AB92" s="51"/>
      <c r="AC92" s="42">
        <v>0.33</v>
      </c>
      <c r="AD92" s="42">
        <v>0.33</v>
      </c>
      <c r="AE92" s="42">
        <v>0.34</v>
      </c>
      <c r="AF92" s="41">
        <f t="shared" si="29"/>
        <v>1</v>
      </c>
      <c r="AG92" s="21"/>
      <c r="AH92" s="21"/>
      <c r="AI92" s="21"/>
      <c r="AJ92" s="21"/>
      <c r="AK92" s="21"/>
      <c r="AL92" s="21"/>
      <c r="AM92" s="21"/>
      <c r="AN92" s="21"/>
      <c r="AO92" s="21"/>
      <c r="AP92" s="21">
        <v>333333.33</v>
      </c>
      <c r="AQ92" s="21">
        <v>333333.33</v>
      </c>
      <c r="AR92" s="21">
        <v>333333.34000000003</v>
      </c>
      <c r="AS92" s="13">
        <f t="shared" si="30"/>
        <v>1000000</v>
      </c>
    </row>
    <row r="93" spans="1:47" ht="94.5" customHeight="1" x14ac:dyDescent="0.25">
      <c r="A93" s="69">
        <v>44</v>
      </c>
      <c r="B93" s="17" t="s">
        <v>169</v>
      </c>
      <c r="C93" s="20" t="s">
        <v>59</v>
      </c>
      <c r="D93" s="19">
        <v>1</v>
      </c>
      <c r="E93" s="16" t="s">
        <v>140</v>
      </c>
      <c r="F93" s="59" t="s">
        <v>138</v>
      </c>
      <c r="G93" s="32"/>
      <c r="H93" s="32"/>
      <c r="I93" s="32"/>
      <c r="J93" s="32"/>
      <c r="K93" s="32"/>
      <c r="L93" s="32"/>
      <c r="M93" s="32"/>
      <c r="N93" s="32"/>
      <c r="O93" s="32"/>
      <c r="P93" s="32">
        <v>20</v>
      </c>
      <c r="Q93" s="32">
        <v>20</v>
      </c>
      <c r="R93" s="32">
        <v>20</v>
      </c>
      <c r="S93" s="41">
        <f t="shared" si="28"/>
        <v>60</v>
      </c>
      <c r="T93" s="51"/>
      <c r="U93" s="51"/>
      <c r="V93" s="51"/>
      <c r="W93" s="51"/>
      <c r="X93" s="51"/>
      <c r="Y93" s="51"/>
      <c r="Z93" s="51"/>
      <c r="AA93" s="51"/>
      <c r="AB93" s="51"/>
      <c r="AC93" s="42">
        <v>0.33</v>
      </c>
      <c r="AD93" s="42">
        <v>0.33</v>
      </c>
      <c r="AE93" s="42">
        <v>0.34</v>
      </c>
      <c r="AF93" s="41">
        <f t="shared" si="29"/>
        <v>1</v>
      </c>
      <c r="AG93" s="21"/>
      <c r="AH93" s="21"/>
      <c r="AI93" s="21"/>
      <c r="AJ93" s="21"/>
      <c r="AK93" s="21"/>
      <c r="AL93" s="21"/>
      <c r="AM93" s="21"/>
      <c r="AN93" s="21"/>
      <c r="AO93" s="21"/>
      <c r="AP93" s="21">
        <v>678309.31</v>
      </c>
      <c r="AQ93" s="21">
        <v>678309.31</v>
      </c>
      <c r="AR93" s="21">
        <v>678309.31</v>
      </c>
      <c r="AS93" s="13">
        <f t="shared" si="30"/>
        <v>2034927.9300000002</v>
      </c>
    </row>
    <row r="94" spans="1:47" ht="56.25" customHeight="1" x14ac:dyDescent="0.25">
      <c r="A94" s="69">
        <v>45</v>
      </c>
      <c r="B94" s="17" t="s">
        <v>170</v>
      </c>
      <c r="C94" s="20" t="s">
        <v>59</v>
      </c>
      <c r="D94" s="19">
        <v>1</v>
      </c>
      <c r="E94" s="16" t="s">
        <v>140</v>
      </c>
      <c r="F94" s="59" t="s">
        <v>138</v>
      </c>
      <c r="G94" s="32"/>
      <c r="H94" s="32"/>
      <c r="I94" s="32"/>
      <c r="J94" s="32"/>
      <c r="K94" s="32"/>
      <c r="L94" s="32"/>
      <c r="M94" s="32"/>
      <c r="N94" s="32"/>
      <c r="O94" s="32"/>
      <c r="P94" s="32">
        <v>20</v>
      </c>
      <c r="Q94" s="32">
        <v>20</v>
      </c>
      <c r="R94" s="32">
        <v>20</v>
      </c>
      <c r="S94" s="41">
        <f t="shared" si="28"/>
        <v>60</v>
      </c>
      <c r="T94" s="51"/>
      <c r="U94" s="51"/>
      <c r="V94" s="51"/>
      <c r="W94" s="51"/>
      <c r="X94" s="51"/>
      <c r="Y94" s="51"/>
      <c r="Z94" s="51"/>
      <c r="AA94" s="51"/>
      <c r="AB94" s="51"/>
      <c r="AC94" s="42">
        <v>0.33</v>
      </c>
      <c r="AD94" s="42">
        <v>0.33</v>
      </c>
      <c r="AE94" s="42">
        <v>0.34</v>
      </c>
      <c r="AF94" s="41">
        <f t="shared" si="29"/>
        <v>1</v>
      </c>
      <c r="AG94" s="21"/>
      <c r="AH94" s="21"/>
      <c r="AI94" s="21"/>
      <c r="AJ94" s="21"/>
      <c r="AK94" s="21"/>
      <c r="AL94" s="21"/>
      <c r="AM94" s="21"/>
      <c r="AN94" s="21"/>
      <c r="AO94" s="21"/>
      <c r="AP94" s="21">
        <v>700000</v>
      </c>
      <c r="AQ94" s="21">
        <v>700000</v>
      </c>
      <c r="AR94" s="21">
        <v>700000</v>
      </c>
      <c r="AS94" s="13">
        <f t="shared" si="30"/>
        <v>2100000</v>
      </c>
    </row>
    <row r="95" spans="1:47" ht="21" customHeight="1" x14ac:dyDescent="0.25">
      <c r="A95" s="94" t="s">
        <v>90</v>
      </c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5"/>
      <c r="AH95" s="95"/>
      <c r="AI95" s="95"/>
      <c r="AJ95" s="95"/>
      <c r="AK95" s="95"/>
      <c r="AL95" s="95"/>
      <c r="AM95" s="95"/>
      <c r="AN95" s="95"/>
      <c r="AO95" s="95"/>
      <c r="AP95" s="95"/>
      <c r="AQ95" s="95"/>
      <c r="AR95" s="96"/>
      <c r="AS95" s="52">
        <f>SUM(AS91:AS94)</f>
        <v>7303817.7200000007</v>
      </c>
      <c r="AU95"/>
    </row>
    <row r="96" spans="1:47" ht="51.75" customHeight="1" x14ac:dyDescent="0.25">
      <c r="A96" s="69">
        <v>46</v>
      </c>
      <c r="B96" s="17" t="s">
        <v>171</v>
      </c>
      <c r="C96" s="20" t="s">
        <v>59</v>
      </c>
      <c r="D96" s="19">
        <v>1</v>
      </c>
      <c r="E96" s="16" t="s">
        <v>92</v>
      </c>
      <c r="F96" s="59" t="s">
        <v>174</v>
      </c>
      <c r="G96" s="32"/>
      <c r="H96" s="32"/>
      <c r="I96" s="32"/>
      <c r="J96" s="32"/>
      <c r="K96" s="32"/>
      <c r="L96" s="32"/>
      <c r="M96" s="32"/>
      <c r="N96" s="32"/>
      <c r="O96" s="32"/>
      <c r="P96" s="32">
        <v>20</v>
      </c>
      <c r="Q96" s="32">
        <v>20</v>
      </c>
      <c r="R96" s="32">
        <v>20</v>
      </c>
      <c r="S96" s="41">
        <f t="shared" ref="S96:S97" si="31">SUM(G96:R96)</f>
        <v>60</v>
      </c>
      <c r="T96" s="51"/>
      <c r="U96" s="51"/>
      <c r="V96" s="51"/>
      <c r="W96" s="51"/>
      <c r="X96" s="51"/>
      <c r="Y96" s="51"/>
      <c r="Z96" s="51"/>
      <c r="AA96" s="51"/>
      <c r="AB96" s="51"/>
      <c r="AC96" s="42">
        <v>0.33</v>
      </c>
      <c r="AD96" s="42">
        <v>0.33</v>
      </c>
      <c r="AE96" s="42">
        <v>0.34</v>
      </c>
      <c r="AF96" s="41">
        <f t="shared" ref="AF96:AF97" si="32">SUM(T96:AE96)</f>
        <v>1</v>
      </c>
      <c r="AG96" s="21"/>
      <c r="AH96" s="21"/>
      <c r="AI96" s="21"/>
      <c r="AJ96" s="21"/>
      <c r="AK96" s="21"/>
      <c r="AL96" s="21"/>
      <c r="AM96" s="21"/>
      <c r="AN96" s="21"/>
      <c r="AO96" s="21"/>
      <c r="AP96" s="21">
        <v>333333.33</v>
      </c>
      <c r="AQ96" s="21">
        <v>333333.33</v>
      </c>
      <c r="AR96" s="21">
        <v>333333.34000000003</v>
      </c>
      <c r="AS96" s="13">
        <f t="shared" ref="AS96:AS97" si="33">SUM(AG96:AR96)</f>
        <v>1000000</v>
      </c>
    </row>
    <row r="97" spans="1:48" ht="60" customHeight="1" x14ac:dyDescent="0.25">
      <c r="A97" s="69">
        <v>47</v>
      </c>
      <c r="B97" s="17" t="s">
        <v>172</v>
      </c>
      <c r="C97" s="20" t="s">
        <v>59</v>
      </c>
      <c r="D97" s="19">
        <v>1</v>
      </c>
      <c r="E97" s="16" t="s">
        <v>95</v>
      </c>
      <c r="F97" s="59" t="s">
        <v>174</v>
      </c>
      <c r="G97" s="32"/>
      <c r="H97" s="32"/>
      <c r="I97" s="32"/>
      <c r="J97" s="32"/>
      <c r="K97" s="32"/>
      <c r="L97" s="32"/>
      <c r="M97" s="32">
        <v>20</v>
      </c>
      <c r="N97" s="32">
        <v>20</v>
      </c>
      <c r="O97" s="32">
        <v>20</v>
      </c>
      <c r="P97" s="32"/>
      <c r="Q97" s="32"/>
      <c r="R97" s="32"/>
      <c r="S97" s="41">
        <f t="shared" si="31"/>
        <v>60</v>
      </c>
      <c r="T97" s="51"/>
      <c r="U97" s="51"/>
      <c r="V97" s="51"/>
      <c r="W97" s="51"/>
      <c r="X97" s="51"/>
      <c r="Y97" s="51"/>
      <c r="Z97" s="42">
        <v>0.33</v>
      </c>
      <c r="AA97" s="42">
        <v>0.33</v>
      </c>
      <c r="AB97" s="42">
        <v>0.34</v>
      </c>
      <c r="AC97" s="42"/>
      <c r="AD97" s="42"/>
      <c r="AE97" s="42"/>
      <c r="AF97" s="41">
        <f t="shared" si="32"/>
        <v>1</v>
      </c>
      <c r="AG97" s="21"/>
      <c r="AH97" s="21"/>
      <c r="AI97" s="21"/>
      <c r="AJ97" s="21"/>
      <c r="AK97" s="21"/>
      <c r="AL97" s="21"/>
      <c r="AM97" s="21">
        <v>116270.65</v>
      </c>
      <c r="AN97" s="21">
        <v>116270.65</v>
      </c>
      <c r="AO97" s="21">
        <v>116270.65</v>
      </c>
      <c r="AP97" s="21"/>
      <c r="AQ97" s="21"/>
      <c r="AR97" s="21"/>
      <c r="AS97" s="13">
        <f t="shared" si="33"/>
        <v>348811.94999999995</v>
      </c>
    </row>
    <row r="98" spans="1:48" ht="21" customHeight="1" x14ac:dyDescent="0.25">
      <c r="A98" s="94" t="s">
        <v>173</v>
      </c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  <c r="AG98" s="95"/>
      <c r="AH98" s="95"/>
      <c r="AI98" s="95"/>
      <c r="AJ98" s="95"/>
      <c r="AK98" s="95"/>
      <c r="AL98" s="95"/>
      <c r="AM98" s="95"/>
      <c r="AN98" s="95"/>
      <c r="AO98" s="95"/>
      <c r="AP98" s="95"/>
      <c r="AQ98" s="95"/>
      <c r="AR98" s="96"/>
      <c r="AS98" s="52">
        <f>SUM(AS96:AS97)</f>
        <v>1348811.95</v>
      </c>
      <c r="AU98"/>
    </row>
    <row r="99" spans="1:48" ht="53.25" customHeight="1" x14ac:dyDescent="0.25">
      <c r="A99" s="34">
        <v>48</v>
      </c>
      <c r="B99" s="17" t="s">
        <v>61</v>
      </c>
      <c r="C99" s="20" t="s">
        <v>62</v>
      </c>
      <c r="D99" s="19">
        <v>1</v>
      </c>
      <c r="E99" s="16" t="s">
        <v>91</v>
      </c>
      <c r="F99" s="59" t="s">
        <v>141</v>
      </c>
      <c r="G99" s="32">
        <v>20</v>
      </c>
      <c r="H99" s="32">
        <v>20</v>
      </c>
      <c r="I99" s="32">
        <v>20</v>
      </c>
      <c r="J99" s="32">
        <v>20</v>
      </c>
      <c r="K99" s="32">
        <v>20</v>
      </c>
      <c r="L99" s="32">
        <v>20</v>
      </c>
      <c r="M99" s="32">
        <v>20</v>
      </c>
      <c r="N99" s="32">
        <v>20</v>
      </c>
      <c r="O99" s="32">
        <v>20</v>
      </c>
      <c r="P99" s="32">
        <v>20</v>
      </c>
      <c r="Q99" s="32">
        <v>20</v>
      </c>
      <c r="R99" s="32">
        <v>20</v>
      </c>
      <c r="S99" s="41">
        <f t="shared" ref="S99:S101" si="34">SUM(G99:R99)</f>
        <v>240</v>
      </c>
      <c r="T99" s="73">
        <v>8.3000000000000004E-2</v>
      </c>
      <c r="U99" s="73">
        <v>8.3000000000000004E-2</v>
      </c>
      <c r="V99" s="73">
        <v>8.3000000000000004E-2</v>
      </c>
      <c r="W99" s="73">
        <v>8.3000000000000004E-2</v>
      </c>
      <c r="X99" s="73">
        <v>8.3000000000000004E-2</v>
      </c>
      <c r="Y99" s="73">
        <v>8.3000000000000004E-2</v>
      </c>
      <c r="Z99" s="73">
        <v>8.3000000000000004E-2</v>
      </c>
      <c r="AA99" s="73">
        <v>8.3000000000000004E-2</v>
      </c>
      <c r="AB99" s="73">
        <v>8.4000000000000005E-2</v>
      </c>
      <c r="AC99" s="73">
        <v>8.4000000000000005E-2</v>
      </c>
      <c r="AD99" s="73">
        <v>8.4000000000000005E-2</v>
      </c>
      <c r="AE99" s="73">
        <v>8.4000000000000005E-2</v>
      </c>
      <c r="AF99" s="41">
        <f t="shared" ref="AF99:AF101" si="35">SUM(T99:AE99)</f>
        <v>0.99999999999999989</v>
      </c>
      <c r="AG99" s="21">
        <v>52874.77</v>
      </c>
      <c r="AH99" s="21">
        <v>52874.77</v>
      </c>
      <c r="AI99" s="21">
        <v>52874.77</v>
      </c>
      <c r="AJ99" s="21">
        <v>52874.77</v>
      </c>
      <c r="AK99" s="21">
        <v>52874.77</v>
      </c>
      <c r="AL99" s="21">
        <v>52874.77</v>
      </c>
      <c r="AM99" s="21">
        <v>52874.77</v>
      </c>
      <c r="AN99" s="21">
        <v>52874.77</v>
      </c>
      <c r="AO99" s="21">
        <v>52874.77</v>
      </c>
      <c r="AP99" s="21">
        <v>52874.77</v>
      </c>
      <c r="AQ99" s="21">
        <v>52874.77</v>
      </c>
      <c r="AR99" s="21">
        <v>52874.78</v>
      </c>
      <c r="AS99" s="13">
        <f t="shared" ref="AS99:AS101" si="36">SUM(AG99:AR99)</f>
        <v>634497.25000000012</v>
      </c>
    </row>
    <row r="100" spans="1:48" ht="53.25" customHeight="1" x14ac:dyDescent="0.25">
      <c r="A100" s="34">
        <v>49</v>
      </c>
      <c r="B100" s="17" t="s">
        <v>64</v>
      </c>
      <c r="C100" s="20" t="s">
        <v>63</v>
      </c>
      <c r="D100" s="19">
        <v>2</v>
      </c>
      <c r="E100" s="16" t="s">
        <v>69</v>
      </c>
      <c r="F100" s="59" t="s">
        <v>141</v>
      </c>
      <c r="G100" s="32">
        <v>10</v>
      </c>
      <c r="H100" s="32">
        <v>10</v>
      </c>
      <c r="I100" s="32">
        <v>10</v>
      </c>
      <c r="J100" s="32">
        <v>10</v>
      </c>
      <c r="K100" s="32">
        <v>10</v>
      </c>
      <c r="L100" s="32">
        <v>10</v>
      </c>
      <c r="M100" s="32">
        <v>10</v>
      </c>
      <c r="N100" s="32">
        <v>10</v>
      </c>
      <c r="O100" s="32">
        <v>10</v>
      </c>
      <c r="P100" s="32">
        <v>10</v>
      </c>
      <c r="Q100" s="32">
        <v>10</v>
      </c>
      <c r="R100" s="32">
        <v>10</v>
      </c>
      <c r="S100" s="41">
        <f t="shared" si="34"/>
        <v>120</v>
      </c>
      <c r="T100" s="42">
        <v>0.17</v>
      </c>
      <c r="U100" s="42">
        <v>0.17</v>
      </c>
      <c r="V100" s="42">
        <v>0.17</v>
      </c>
      <c r="W100" s="42">
        <v>0.17</v>
      </c>
      <c r="X100" s="42">
        <v>0.17</v>
      </c>
      <c r="Y100" s="42">
        <v>0.17</v>
      </c>
      <c r="Z100" s="42">
        <v>0.17</v>
      </c>
      <c r="AA100" s="42">
        <v>0.17</v>
      </c>
      <c r="AB100" s="42">
        <v>0.17</v>
      </c>
      <c r="AC100" s="42">
        <v>0.17</v>
      </c>
      <c r="AD100" s="42">
        <v>0.17</v>
      </c>
      <c r="AE100" s="42">
        <v>0.13</v>
      </c>
      <c r="AF100" s="41">
        <f t="shared" si="35"/>
        <v>1.9999999999999996</v>
      </c>
      <c r="AG100" s="21">
        <v>33833.33</v>
      </c>
      <c r="AH100" s="21">
        <v>33833.33</v>
      </c>
      <c r="AI100" s="21">
        <v>33833.33</v>
      </c>
      <c r="AJ100" s="21">
        <v>33833.33</v>
      </c>
      <c r="AK100" s="21">
        <v>33833.33</v>
      </c>
      <c r="AL100" s="21">
        <v>33833.33</v>
      </c>
      <c r="AM100" s="21">
        <v>33833.33</v>
      </c>
      <c r="AN100" s="21">
        <v>33833.33</v>
      </c>
      <c r="AO100" s="21">
        <v>33833.33</v>
      </c>
      <c r="AP100" s="21">
        <v>33833.33</v>
      </c>
      <c r="AQ100" s="21">
        <v>33833.33</v>
      </c>
      <c r="AR100" s="21">
        <v>33833.370000000003</v>
      </c>
      <c r="AS100" s="13">
        <f t="shared" si="36"/>
        <v>406000.00000000012</v>
      </c>
    </row>
    <row r="101" spans="1:48" ht="53.25" customHeight="1" x14ac:dyDescent="0.25">
      <c r="A101" s="34">
        <v>50</v>
      </c>
      <c r="B101" s="17" t="s">
        <v>65</v>
      </c>
      <c r="C101" s="20" t="s">
        <v>62</v>
      </c>
      <c r="D101" s="19">
        <v>13</v>
      </c>
      <c r="E101" s="16" t="s">
        <v>68</v>
      </c>
      <c r="F101" s="59" t="s">
        <v>141</v>
      </c>
      <c r="G101" s="32">
        <v>10</v>
      </c>
      <c r="H101" s="32">
        <v>10</v>
      </c>
      <c r="I101" s="32">
        <v>10</v>
      </c>
      <c r="J101" s="32">
        <v>10</v>
      </c>
      <c r="K101" s="32">
        <v>10</v>
      </c>
      <c r="L101" s="32">
        <v>10</v>
      </c>
      <c r="M101" s="32">
        <v>10</v>
      </c>
      <c r="N101" s="32">
        <v>10</v>
      </c>
      <c r="O101" s="32">
        <v>10</v>
      </c>
      <c r="P101" s="32">
        <v>10</v>
      </c>
      <c r="Q101" s="32">
        <v>10</v>
      </c>
      <c r="R101" s="32">
        <v>10</v>
      </c>
      <c r="S101" s="41">
        <f t="shared" si="34"/>
        <v>120</v>
      </c>
      <c r="T101" s="42">
        <v>1</v>
      </c>
      <c r="U101" s="42">
        <v>1</v>
      </c>
      <c r="V101" s="42">
        <v>1</v>
      </c>
      <c r="W101" s="42">
        <v>1</v>
      </c>
      <c r="X101" s="42">
        <v>1</v>
      </c>
      <c r="Y101" s="42">
        <v>1</v>
      </c>
      <c r="Z101" s="42">
        <v>1</v>
      </c>
      <c r="AA101" s="42">
        <v>1</v>
      </c>
      <c r="AB101" s="42">
        <v>1</v>
      </c>
      <c r="AC101" s="42">
        <v>1</v>
      </c>
      <c r="AD101" s="42">
        <v>1</v>
      </c>
      <c r="AE101" s="42">
        <v>2</v>
      </c>
      <c r="AF101" s="41">
        <f t="shared" si="35"/>
        <v>13</v>
      </c>
      <c r="AG101" s="21">
        <v>87663.55</v>
      </c>
      <c r="AH101" s="21">
        <v>87663.55</v>
      </c>
      <c r="AI101" s="21">
        <v>87663.55</v>
      </c>
      <c r="AJ101" s="21">
        <v>87663.55</v>
      </c>
      <c r="AK101" s="21">
        <v>87663.55</v>
      </c>
      <c r="AL101" s="21">
        <v>87663.55</v>
      </c>
      <c r="AM101" s="21">
        <v>87663.55</v>
      </c>
      <c r="AN101" s="21">
        <v>87663.55</v>
      </c>
      <c r="AO101" s="21">
        <v>87663.55</v>
      </c>
      <c r="AP101" s="21">
        <v>87663.55</v>
      </c>
      <c r="AQ101" s="21">
        <v>87663.55</v>
      </c>
      <c r="AR101" s="21">
        <v>87663.55</v>
      </c>
      <c r="AS101" s="13">
        <f t="shared" si="36"/>
        <v>1051962.6000000003</v>
      </c>
    </row>
    <row r="102" spans="1:48" s="2" customFormat="1" ht="18.75" customHeight="1" x14ac:dyDescent="0.2">
      <c r="A102" s="94" t="s">
        <v>66</v>
      </c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95"/>
      <c r="AG102" s="95"/>
      <c r="AH102" s="95"/>
      <c r="AI102" s="95"/>
      <c r="AJ102" s="95"/>
      <c r="AK102" s="95"/>
      <c r="AL102" s="95"/>
      <c r="AM102" s="95"/>
      <c r="AN102" s="95"/>
      <c r="AO102" s="95"/>
      <c r="AP102" s="95"/>
      <c r="AQ102" s="95"/>
      <c r="AR102" s="96"/>
      <c r="AS102" s="52">
        <f>SUM(AS99:AS101)</f>
        <v>2092459.8500000006</v>
      </c>
      <c r="AU102" s="3"/>
      <c r="AV102" s="4"/>
    </row>
    <row r="103" spans="1:48" s="2" customFormat="1" ht="18.75" customHeight="1" x14ac:dyDescent="0.2">
      <c r="A103" s="94" t="s">
        <v>67</v>
      </c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  <c r="AA103" s="95"/>
      <c r="AB103" s="95"/>
      <c r="AC103" s="95"/>
      <c r="AD103" s="95"/>
      <c r="AE103" s="95"/>
      <c r="AF103" s="95"/>
      <c r="AG103" s="95"/>
      <c r="AH103" s="95"/>
      <c r="AI103" s="95"/>
      <c r="AJ103" s="95"/>
      <c r="AK103" s="95"/>
      <c r="AL103" s="95"/>
      <c r="AM103" s="95"/>
      <c r="AN103" s="95"/>
      <c r="AO103" s="95"/>
      <c r="AP103" s="95"/>
      <c r="AQ103" s="95"/>
      <c r="AR103" s="96"/>
      <c r="AS103" s="52">
        <f>AS102+AS95+AS90+AS84+AS80+AS75+AS98</f>
        <v>54106995.020000011</v>
      </c>
      <c r="AU103" s="3"/>
      <c r="AV103" s="4"/>
    </row>
    <row r="104" spans="1:48" s="2" customFormat="1" ht="19.5" customHeight="1" thickBot="1" x14ac:dyDescent="0.25">
      <c r="A104" s="35"/>
      <c r="B104" s="36"/>
      <c r="C104" s="37"/>
      <c r="D104" s="38"/>
      <c r="E104" s="39"/>
      <c r="F104" s="40"/>
      <c r="G104" s="190" t="s">
        <v>71</v>
      </c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0"/>
      <c r="U104" s="190"/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1"/>
      <c r="AS104" s="53">
        <f>AS103+AS41</f>
        <v>55441270.24000001</v>
      </c>
      <c r="AU104" s="3"/>
      <c r="AV104" s="4"/>
    </row>
    <row r="105" spans="1:48" s="2" customFormat="1" ht="12" customHeight="1" x14ac:dyDescent="0.2">
      <c r="A105" s="61"/>
      <c r="B105" s="62"/>
      <c r="C105" s="63"/>
      <c r="D105" s="64"/>
      <c r="E105" s="65"/>
      <c r="F105" s="66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8"/>
      <c r="AU105" s="3"/>
      <c r="AV105" s="4"/>
    </row>
    <row r="106" spans="1:48" ht="11.25" customHeight="1" x14ac:dyDescent="0.25">
      <c r="B106" s="189" t="s">
        <v>183</v>
      </c>
      <c r="C106" s="221"/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21"/>
      <c r="Z106" s="221"/>
      <c r="AA106" s="221"/>
      <c r="AB106" s="222"/>
    </row>
    <row r="107" spans="1:48" ht="6.75" customHeight="1" x14ac:dyDescent="0.25">
      <c r="B107" s="223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24"/>
      <c r="Z107" s="224"/>
      <c r="AA107" s="224"/>
      <c r="AB107" s="225"/>
    </row>
    <row r="108" spans="1:48" ht="21.75" customHeight="1" x14ac:dyDescent="0.25">
      <c r="B108" s="10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0"/>
    </row>
    <row r="109" spans="1:48" ht="21.75" customHeight="1" x14ac:dyDescent="0.25">
      <c r="B109" s="10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0"/>
    </row>
    <row r="110" spans="1:48" ht="12" customHeight="1" x14ac:dyDescent="0.25">
      <c r="B110" s="10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0"/>
    </row>
    <row r="111" spans="1:48" ht="11.25" customHeight="1" x14ac:dyDescent="0.25">
      <c r="B111" s="10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0"/>
    </row>
    <row r="112" spans="1:48" ht="6.75" customHeight="1" x14ac:dyDescent="0.25">
      <c r="B112" s="10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0"/>
    </row>
    <row r="113" spans="1:28" ht="11.25" customHeight="1" x14ac:dyDescent="0.25">
      <c r="B113" s="10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0"/>
    </row>
    <row r="114" spans="1:28" ht="15" customHeight="1" x14ac:dyDescent="0.25">
      <c r="B114" s="10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0"/>
    </row>
    <row r="115" spans="1:28" ht="26.25" x14ac:dyDescent="0.25">
      <c r="A115" s="192" t="s">
        <v>142</v>
      </c>
      <c r="B115" s="193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</row>
    <row r="116" spans="1:28" x14ac:dyDescent="0.25">
      <c r="A116" s="194" t="s">
        <v>19</v>
      </c>
      <c r="B116" s="197" t="s">
        <v>143</v>
      </c>
      <c r="C116" s="93" t="s">
        <v>144</v>
      </c>
      <c r="D116" s="91"/>
      <c r="E116" s="92"/>
      <c r="F116" s="93" t="s">
        <v>145</v>
      </c>
      <c r="G116" s="91"/>
      <c r="H116" s="91"/>
      <c r="I116" s="91"/>
      <c r="J116" s="91"/>
      <c r="K116" s="91"/>
      <c r="L116" s="91"/>
      <c r="M116" s="91"/>
      <c r="N116" s="91"/>
      <c r="O116" s="92"/>
      <c r="P116" s="200" t="s">
        <v>146</v>
      </c>
      <c r="Q116" s="201"/>
      <c r="R116" s="201"/>
      <c r="S116" s="201"/>
      <c r="T116" s="202"/>
    </row>
    <row r="117" spans="1:28" x14ac:dyDescent="0.25">
      <c r="A117" s="195"/>
      <c r="B117" s="198"/>
      <c r="C117" s="206" t="s">
        <v>28</v>
      </c>
      <c r="D117" s="206" t="s">
        <v>147</v>
      </c>
      <c r="E117" s="206" t="s">
        <v>148</v>
      </c>
      <c r="F117" s="198" t="s">
        <v>149</v>
      </c>
      <c r="G117" s="175" t="s">
        <v>150</v>
      </c>
      <c r="H117" s="176"/>
      <c r="I117" s="176"/>
      <c r="J117" s="177"/>
      <c r="K117" s="175" t="s">
        <v>151</v>
      </c>
      <c r="L117" s="176"/>
      <c r="M117" s="176"/>
      <c r="N117" s="176"/>
      <c r="O117" s="177"/>
      <c r="P117" s="203"/>
      <c r="Q117" s="204"/>
      <c r="R117" s="204"/>
      <c r="S117" s="204"/>
      <c r="T117" s="205"/>
    </row>
    <row r="118" spans="1:28" ht="31.5" customHeight="1" x14ac:dyDescent="0.25">
      <c r="A118" s="196"/>
      <c r="B118" s="199"/>
      <c r="C118" s="105"/>
      <c r="D118" s="105"/>
      <c r="E118" s="105"/>
      <c r="F118" s="199"/>
      <c r="G118" s="178"/>
      <c r="H118" s="179"/>
      <c r="I118" s="179"/>
      <c r="J118" s="180"/>
      <c r="K118" s="178"/>
      <c r="L118" s="179"/>
      <c r="M118" s="179"/>
      <c r="N118" s="179"/>
      <c r="O118" s="180"/>
      <c r="P118" s="111"/>
      <c r="Q118" s="112"/>
      <c r="R118" s="112"/>
      <c r="S118" s="112"/>
      <c r="T118" s="113"/>
    </row>
    <row r="119" spans="1:28" ht="52.5" customHeight="1" x14ac:dyDescent="0.25">
      <c r="A119" s="85">
        <v>1</v>
      </c>
      <c r="B119" s="79" t="s">
        <v>53</v>
      </c>
      <c r="C119" s="57" t="s">
        <v>32</v>
      </c>
      <c r="D119" s="80">
        <v>1</v>
      </c>
      <c r="E119" s="87">
        <v>1</v>
      </c>
      <c r="F119" s="77">
        <v>126277.58</v>
      </c>
      <c r="G119" s="88">
        <v>126277.58</v>
      </c>
      <c r="H119" s="89"/>
      <c r="I119" s="89"/>
      <c r="J119" s="90"/>
      <c r="K119" s="88">
        <f>G119-F119</f>
        <v>0</v>
      </c>
      <c r="L119" s="89"/>
      <c r="M119" s="89"/>
      <c r="N119" s="89"/>
      <c r="O119" s="90"/>
      <c r="P119" s="93" t="s">
        <v>152</v>
      </c>
      <c r="Q119" s="91"/>
      <c r="R119" s="91"/>
      <c r="S119" s="91"/>
      <c r="T119" s="92"/>
    </row>
    <row r="120" spans="1:28" ht="47.25" customHeight="1" x14ac:dyDescent="0.25">
      <c r="A120" s="85">
        <v>2</v>
      </c>
      <c r="B120" s="79" t="s">
        <v>54</v>
      </c>
      <c r="C120" s="57" t="s">
        <v>32</v>
      </c>
      <c r="D120" s="80">
        <v>1</v>
      </c>
      <c r="E120" s="87">
        <v>1</v>
      </c>
      <c r="F120" s="77">
        <v>201867.94</v>
      </c>
      <c r="G120" s="88">
        <v>201867.94</v>
      </c>
      <c r="H120" s="89"/>
      <c r="I120" s="89"/>
      <c r="J120" s="90"/>
      <c r="K120" s="88">
        <f t="shared" ref="K120:K174" si="37">G120-F120</f>
        <v>0</v>
      </c>
      <c r="L120" s="91"/>
      <c r="M120" s="91"/>
      <c r="N120" s="91"/>
      <c r="O120" s="92"/>
      <c r="P120" s="178" t="s">
        <v>152</v>
      </c>
      <c r="Q120" s="179"/>
      <c r="R120" s="179"/>
      <c r="S120" s="179"/>
      <c r="T120" s="180"/>
    </row>
    <row r="121" spans="1:28" ht="48.75" customHeight="1" x14ac:dyDescent="0.25">
      <c r="A121" s="85">
        <v>3</v>
      </c>
      <c r="B121" s="79" t="s">
        <v>55</v>
      </c>
      <c r="C121" s="14" t="s">
        <v>56</v>
      </c>
      <c r="D121" s="80">
        <v>50</v>
      </c>
      <c r="E121" s="87">
        <v>50</v>
      </c>
      <c r="F121" s="77">
        <v>380846.88</v>
      </c>
      <c r="G121" s="88">
        <v>380846.88</v>
      </c>
      <c r="H121" s="89"/>
      <c r="I121" s="89"/>
      <c r="J121" s="90"/>
      <c r="K121" s="88">
        <f t="shared" si="37"/>
        <v>0</v>
      </c>
      <c r="L121" s="91"/>
      <c r="M121" s="91"/>
      <c r="N121" s="91"/>
      <c r="O121" s="92"/>
      <c r="P121" s="93" t="s">
        <v>152</v>
      </c>
      <c r="Q121" s="91"/>
      <c r="R121" s="91"/>
      <c r="S121" s="91"/>
      <c r="T121" s="92"/>
    </row>
    <row r="122" spans="1:28" ht="65.25" customHeight="1" x14ac:dyDescent="0.25">
      <c r="A122" s="85">
        <v>4</v>
      </c>
      <c r="B122" s="75" t="s">
        <v>57</v>
      </c>
      <c r="C122" s="18" t="s">
        <v>44</v>
      </c>
      <c r="D122" s="81">
        <v>50</v>
      </c>
      <c r="E122" s="87">
        <v>50</v>
      </c>
      <c r="F122" s="77">
        <v>275282.82</v>
      </c>
      <c r="G122" s="88">
        <v>275282.82</v>
      </c>
      <c r="H122" s="89"/>
      <c r="I122" s="89"/>
      <c r="J122" s="90"/>
      <c r="K122" s="88">
        <f t="shared" si="37"/>
        <v>0</v>
      </c>
      <c r="L122" s="91"/>
      <c r="M122" s="91"/>
      <c r="N122" s="91"/>
      <c r="O122" s="92"/>
      <c r="P122" s="93" t="s">
        <v>152</v>
      </c>
      <c r="Q122" s="91"/>
      <c r="R122" s="91"/>
      <c r="S122" s="91"/>
      <c r="T122" s="92"/>
    </row>
    <row r="123" spans="1:28" ht="69.75" customHeight="1" x14ac:dyDescent="0.25">
      <c r="A123" s="85">
        <v>5</v>
      </c>
      <c r="B123" s="75" t="s">
        <v>176</v>
      </c>
      <c r="C123" s="18" t="s">
        <v>59</v>
      </c>
      <c r="D123" s="76">
        <v>0</v>
      </c>
      <c r="E123" s="87">
        <v>1</v>
      </c>
      <c r="F123" s="77">
        <v>0</v>
      </c>
      <c r="G123" s="88">
        <v>350000</v>
      </c>
      <c r="H123" s="89"/>
      <c r="I123" s="89"/>
      <c r="J123" s="90"/>
      <c r="K123" s="88">
        <f t="shared" si="37"/>
        <v>350000</v>
      </c>
      <c r="L123" s="91"/>
      <c r="M123" s="91"/>
      <c r="N123" s="91"/>
      <c r="O123" s="92"/>
      <c r="P123" s="93" t="s">
        <v>154</v>
      </c>
      <c r="Q123" s="91"/>
      <c r="R123" s="91"/>
      <c r="S123" s="91"/>
      <c r="T123" s="92"/>
    </row>
    <row r="124" spans="1:28" ht="69.75" customHeight="1" x14ac:dyDescent="0.25">
      <c r="A124" s="85">
        <v>6</v>
      </c>
      <c r="B124" s="79" t="s">
        <v>104</v>
      </c>
      <c r="C124" s="18" t="s">
        <v>59</v>
      </c>
      <c r="D124" s="76">
        <v>1</v>
      </c>
      <c r="E124" s="87">
        <v>1</v>
      </c>
      <c r="F124" s="77">
        <v>1875697.45</v>
      </c>
      <c r="G124" s="88">
        <v>1875697.45</v>
      </c>
      <c r="H124" s="89"/>
      <c r="I124" s="89"/>
      <c r="J124" s="90"/>
      <c r="K124" s="88">
        <f t="shared" si="37"/>
        <v>0</v>
      </c>
      <c r="L124" s="91"/>
      <c r="M124" s="91"/>
      <c r="N124" s="91"/>
      <c r="O124" s="92"/>
      <c r="P124" s="93" t="s">
        <v>152</v>
      </c>
      <c r="Q124" s="91"/>
      <c r="R124" s="91"/>
      <c r="S124" s="91"/>
      <c r="T124" s="92"/>
    </row>
    <row r="125" spans="1:28" ht="68.25" customHeight="1" x14ac:dyDescent="0.25">
      <c r="A125" s="85">
        <v>7</v>
      </c>
      <c r="B125" s="79" t="s">
        <v>106</v>
      </c>
      <c r="C125" s="18" t="s">
        <v>59</v>
      </c>
      <c r="D125" s="76">
        <v>1</v>
      </c>
      <c r="E125" s="87">
        <v>1</v>
      </c>
      <c r="F125" s="77">
        <v>2050000</v>
      </c>
      <c r="G125" s="88">
        <v>1500000</v>
      </c>
      <c r="H125" s="89"/>
      <c r="I125" s="89"/>
      <c r="J125" s="90"/>
      <c r="K125" s="88">
        <f t="shared" si="37"/>
        <v>-550000</v>
      </c>
      <c r="L125" s="91"/>
      <c r="M125" s="91"/>
      <c r="N125" s="91"/>
      <c r="O125" s="92"/>
      <c r="P125" s="93" t="s">
        <v>153</v>
      </c>
      <c r="Q125" s="91"/>
      <c r="R125" s="91"/>
      <c r="S125" s="91"/>
      <c r="T125" s="92"/>
    </row>
    <row r="126" spans="1:28" ht="58.5" customHeight="1" x14ac:dyDescent="0.25">
      <c r="A126" s="85">
        <v>8</v>
      </c>
      <c r="B126" s="79" t="s">
        <v>107</v>
      </c>
      <c r="C126" s="18" t="s">
        <v>59</v>
      </c>
      <c r="D126" s="76">
        <v>1</v>
      </c>
      <c r="E126" s="87">
        <v>1</v>
      </c>
      <c r="F126" s="77">
        <v>1588523</v>
      </c>
      <c r="G126" s="88">
        <v>1100000</v>
      </c>
      <c r="H126" s="89"/>
      <c r="I126" s="89"/>
      <c r="J126" s="90"/>
      <c r="K126" s="88">
        <f t="shared" si="37"/>
        <v>-488523</v>
      </c>
      <c r="L126" s="91"/>
      <c r="M126" s="91"/>
      <c r="N126" s="91"/>
      <c r="O126" s="92"/>
      <c r="P126" s="93" t="s">
        <v>153</v>
      </c>
      <c r="Q126" s="91"/>
      <c r="R126" s="91"/>
      <c r="S126" s="91"/>
      <c r="T126" s="92"/>
    </row>
    <row r="127" spans="1:28" ht="58.5" customHeight="1" x14ac:dyDescent="0.25">
      <c r="A127" s="85">
        <v>9</v>
      </c>
      <c r="B127" s="79" t="s">
        <v>108</v>
      </c>
      <c r="C127" s="18" t="s">
        <v>59</v>
      </c>
      <c r="D127" s="76">
        <v>1</v>
      </c>
      <c r="E127" s="87">
        <v>1</v>
      </c>
      <c r="F127" s="77">
        <v>1335079.31</v>
      </c>
      <c r="G127" s="88">
        <v>1500000</v>
      </c>
      <c r="H127" s="89"/>
      <c r="I127" s="89"/>
      <c r="J127" s="90"/>
      <c r="K127" s="88">
        <f t="shared" si="37"/>
        <v>164920.68999999994</v>
      </c>
      <c r="L127" s="91"/>
      <c r="M127" s="91"/>
      <c r="N127" s="91"/>
      <c r="O127" s="92"/>
      <c r="P127" s="93" t="s">
        <v>153</v>
      </c>
      <c r="Q127" s="91"/>
      <c r="R127" s="91"/>
      <c r="S127" s="91"/>
      <c r="T127" s="92"/>
    </row>
    <row r="128" spans="1:28" ht="81.75" customHeight="1" x14ac:dyDescent="0.25">
      <c r="A128" s="85">
        <v>10</v>
      </c>
      <c r="B128" s="79" t="s">
        <v>109</v>
      </c>
      <c r="C128" s="18" t="s">
        <v>59</v>
      </c>
      <c r="D128" s="76">
        <v>1</v>
      </c>
      <c r="E128" s="87">
        <v>1</v>
      </c>
      <c r="F128" s="77">
        <v>1399703.51</v>
      </c>
      <c r="G128" s="88">
        <v>1399703.51</v>
      </c>
      <c r="H128" s="89"/>
      <c r="I128" s="89"/>
      <c r="J128" s="90"/>
      <c r="K128" s="88">
        <f t="shared" si="37"/>
        <v>0</v>
      </c>
      <c r="L128" s="91"/>
      <c r="M128" s="91"/>
      <c r="N128" s="91"/>
      <c r="O128" s="92"/>
      <c r="P128" s="93" t="s">
        <v>152</v>
      </c>
      <c r="Q128" s="91"/>
      <c r="R128" s="91"/>
      <c r="S128" s="91"/>
      <c r="T128" s="92"/>
    </row>
    <row r="129" spans="1:20" ht="58.5" customHeight="1" x14ac:dyDescent="0.25">
      <c r="A129" s="85">
        <v>11</v>
      </c>
      <c r="B129" s="79" t="s">
        <v>110</v>
      </c>
      <c r="C129" s="18" t="s">
        <v>59</v>
      </c>
      <c r="D129" s="76">
        <v>1</v>
      </c>
      <c r="E129" s="87">
        <v>1</v>
      </c>
      <c r="F129" s="77">
        <v>1398308.31</v>
      </c>
      <c r="G129" s="88">
        <v>1398308.31</v>
      </c>
      <c r="H129" s="89"/>
      <c r="I129" s="89"/>
      <c r="J129" s="90"/>
      <c r="K129" s="88">
        <f t="shared" si="37"/>
        <v>0</v>
      </c>
      <c r="L129" s="91"/>
      <c r="M129" s="91"/>
      <c r="N129" s="91"/>
      <c r="O129" s="92"/>
      <c r="P129" s="93" t="s">
        <v>152</v>
      </c>
      <c r="Q129" s="91"/>
      <c r="R129" s="91"/>
      <c r="S129" s="91"/>
      <c r="T129" s="92"/>
    </row>
    <row r="130" spans="1:20" ht="58.5" customHeight="1" x14ac:dyDescent="0.25">
      <c r="A130" s="85">
        <v>12</v>
      </c>
      <c r="B130" s="79" t="s">
        <v>111</v>
      </c>
      <c r="C130" s="18" t="s">
        <v>59</v>
      </c>
      <c r="D130" s="76">
        <v>1</v>
      </c>
      <c r="E130" s="87">
        <v>1</v>
      </c>
      <c r="F130" s="77">
        <v>1598072.19</v>
      </c>
      <c r="G130" s="88">
        <v>1598072.19</v>
      </c>
      <c r="H130" s="89"/>
      <c r="I130" s="89"/>
      <c r="J130" s="90"/>
      <c r="K130" s="88">
        <f t="shared" si="37"/>
        <v>0</v>
      </c>
      <c r="L130" s="91"/>
      <c r="M130" s="91"/>
      <c r="N130" s="91"/>
      <c r="O130" s="92"/>
      <c r="P130" s="93" t="s">
        <v>152</v>
      </c>
      <c r="Q130" s="91"/>
      <c r="R130" s="91"/>
      <c r="S130" s="91"/>
      <c r="T130" s="92"/>
    </row>
    <row r="131" spans="1:20" ht="58.5" customHeight="1" x14ac:dyDescent="0.25">
      <c r="A131" s="85">
        <v>13</v>
      </c>
      <c r="B131" s="79" t="s">
        <v>112</v>
      </c>
      <c r="C131" s="18" t="s">
        <v>59</v>
      </c>
      <c r="D131" s="76">
        <v>1</v>
      </c>
      <c r="E131" s="87">
        <v>1</v>
      </c>
      <c r="F131" s="77">
        <v>1296848.6100000001</v>
      </c>
      <c r="G131" s="88">
        <v>1100000.58</v>
      </c>
      <c r="H131" s="89"/>
      <c r="I131" s="89"/>
      <c r="J131" s="90"/>
      <c r="K131" s="88">
        <f t="shared" si="37"/>
        <v>-196848.03000000003</v>
      </c>
      <c r="L131" s="91"/>
      <c r="M131" s="91"/>
      <c r="N131" s="91"/>
      <c r="O131" s="92"/>
      <c r="P131" s="93" t="s">
        <v>153</v>
      </c>
      <c r="Q131" s="91"/>
      <c r="R131" s="91"/>
      <c r="S131" s="91"/>
      <c r="T131" s="92"/>
    </row>
    <row r="132" spans="1:20" ht="58.5" customHeight="1" x14ac:dyDescent="0.25">
      <c r="A132" s="85">
        <v>14</v>
      </c>
      <c r="B132" s="79" t="s">
        <v>113</v>
      </c>
      <c r="C132" s="18" t="s">
        <v>59</v>
      </c>
      <c r="D132" s="76">
        <v>1</v>
      </c>
      <c r="E132" s="87">
        <v>1</v>
      </c>
      <c r="F132" s="77">
        <v>1399834.84</v>
      </c>
      <c r="G132" s="88">
        <v>1399834.84</v>
      </c>
      <c r="H132" s="89"/>
      <c r="I132" s="89"/>
      <c r="J132" s="90"/>
      <c r="K132" s="88">
        <f t="shared" si="37"/>
        <v>0</v>
      </c>
      <c r="L132" s="91"/>
      <c r="M132" s="91"/>
      <c r="N132" s="91"/>
      <c r="O132" s="92"/>
      <c r="P132" s="93" t="s">
        <v>152</v>
      </c>
      <c r="Q132" s="91"/>
      <c r="R132" s="91"/>
      <c r="S132" s="91"/>
      <c r="T132" s="92"/>
    </row>
    <row r="133" spans="1:20" ht="58.5" customHeight="1" x14ac:dyDescent="0.25">
      <c r="A133" s="85">
        <v>15</v>
      </c>
      <c r="B133" s="79" t="s">
        <v>114</v>
      </c>
      <c r="C133" s="18" t="s">
        <v>59</v>
      </c>
      <c r="D133" s="76">
        <v>1</v>
      </c>
      <c r="E133" s="87">
        <v>1</v>
      </c>
      <c r="F133" s="77">
        <v>1299187.71</v>
      </c>
      <c r="G133" s="88">
        <v>1099999.68</v>
      </c>
      <c r="H133" s="89"/>
      <c r="I133" s="89"/>
      <c r="J133" s="90"/>
      <c r="K133" s="88">
        <f t="shared" si="37"/>
        <v>-199188.03000000003</v>
      </c>
      <c r="L133" s="91"/>
      <c r="M133" s="91"/>
      <c r="N133" s="91"/>
      <c r="O133" s="92"/>
      <c r="P133" s="93" t="s">
        <v>153</v>
      </c>
      <c r="Q133" s="91"/>
      <c r="R133" s="91"/>
      <c r="S133" s="91"/>
      <c r="T133" s="92"/>
    </row>
    <row r="134" spans="1:20" ht="65.25" customHeight="1" x14ac:dyDescent="0.25">
      <c r="A134" s="85">
        <v>16</v>
      </c>
      <c r="B134" s="79" t="s">
        <v>115</v>
      </c>
      <c r="C134" s="18" t="s">
        <v>59</v>
      </c>
      <c r="D134" s="76">
        <v>1</v>
      </c>
      <c r="E134" s="87">
        <v>1</v>
      </c>
      <c r="F134" s="77">
        <v>1500000</v>
      </c>
      <c r="G134" s="88">
        <v>1800000</v>
      </c>
      <c r="H134" s="89"/>
      <c r="I134" s="89"/>
      <c r="J134" s="90"/>
      <c r="K134" s="88">
        <f t="shared" si="37"/>
        <v>300000</v>
      </c>
      <c r="L134" s="91"/>
      <c r="M134" s="91"/>
      <c r="N134" s="91"/>
      <c r="O134" s="92"/>
      <c r="P134" s="93" t="s">
        <v>153</v>
      </c>
      <c r="Q134" s="91"/>
      <c r="R134" s="91"/>
      <c r="S134" s="91"/>
      <c r="T134" s="92"/>
    </row>
    <row r="135" spans="1:20" ht="58.5" customHeight="1" x14ac:dyDescent="0.25">
      <c r="A135" s="85">
        <v>17</v>
      </c>
      <c r="B135" s="79" t="s">
        <v>116</v>
      </c>
      <c r="C135" s="18" t="s">
        <v>59</v>
      </c>
      <c r="D135" s="76">
        <v>1</v>
      </c>
      <c r="E135" s="87">
        <v>1</v>
      </c>
      <c r="F135" s="77">
        <v>682002.42</v>
      </c>
      <c r="G135" s="88">
        <v>1669060.64</v>
      </c>
      <c r="H135" s="89"/>
      <c r="I135" s="89"/>
      <c r="J135" s="90"/>
      <c r="K135" s="88">
        <f t="shared" si="37"/>
        <v>987058.21999999986</v>
      </c>
      <c r="L135" s="91"/>
      <c r="M135" s="91"/>
      <c r="N135" s="91"/>
      <c r="O135" s="92"/>
      <c r="P135" s="93" t="s">
        <v>153</v>
      </c>
      <c r="Q135" s="91"/>
      <c r="R135" s="91"/>
      <c r="S135" s="91"/>
      <c r="T135" s="92"/>
    </row>
    <row r="136" spans="1:20" ht="79.5" customHeight="1" x14ac:dyDescent="0.25">
      <c r="A136" s="85"/>
      <c r="B136" s="79" t="s">
        <v>117</v>
      </c>
      <c r="C136" s="18" t="s">
        <v>59</v>
      </c>
      <c r="D136" s="76">
        <v>1</v>
      </c>
      <c r="E136" s="87">
        <v>0</v>
      </c>
      <c r="F136" s="77">
        <v>1400000</v>
      </c>
      <c r="G136" s="88">
        <v>0</v>
      </c>
      <c r="H136" s="89"/>
      <c r="I136" s="89"/>
      <c r="J136" s="90"/>
      <c r="K136" s="88">
        <f t="shared" si="37"/>
        <v>-1400000</v>
      </c>
      <c r="L136" s="91"/>
      <c r="M136" s="91"/>
      <c r="N136" s="91"/>
      <c r="O136" s="92"/>
      <c r="P136" s="93" t="s">
        <v>156</v>
      </c>
      <c r="Q136" s="91"/>
      <c r="R136" s="91"/>
      <c r="S136" s="91"/>
      <c r="T136" s="92"/>
    </row>
    <row r="137" spans="1:20" ht="72" customHeight="1" x14ac:dyDescent="0.25">
      <c r="A137" s="85">
        <v>18</v>
      </c>
      <c r="B137" s="79" t="s">
        <v>118</v>
      </c>
      <c r="C137" s="18" t="s">
        <v>59</v>
      </c>
      <c r="D137" s="76">
        <v>1</v>
      </c>
      <c r="E137" s="87">
        <v>1</v>
      </c>
      <c r="F137" s="77">
        <v>1500000</v>
      </c>
      <c r="G137" s="88">
        <v>1400000</v>
      </c>
      <c r="H137" s="89"/>
      <c r="I137" s="89"/>
      <c r="J137" s="90"/>
      <c r="K137" s="88">
        <f t="shared" si="37"/>
        <v>-100000</v>
      </c>
      <c r="L137" s="91"/>
      <c r="M137" s="91"/>
      <c r="N137" s="91"/>
      <c r="O137" s="92"/>
      <c r="P137" s="93" t="s">
        <v>153</v>
      </c>
      <c r="Q137" s="91"/>
      <c r="R137" s="91"/>
      <c r="S137" s="91"/>
      <c r="T137" s="92"/>
    </row>
    <row r="138" spans="1:20" ht="69.75" customHeight="1" x14ac:dyDescent="0.25">
      <c r="A138" s="85"/>
      <c r="B138" s="79" t="s">
        <v>119</v>
      </c>
      <c r="C138" s="18" t="s">
        <v>59</v>
      </c>
      <c r="D138" s="76">
        <v>1</v>
      </c>
      <c r="E138" s="87">
        <v>0</v>
      </c>
      <c r="F138" s="77">
        <v>1250000</v>
      </c>
      <c r="G138" s="88">
        <v>0</v>
      </c>
      <c r="H138" s="89"/>
      <c r="I138" s="89"/>
      <c r="J138" s="90"/>
      <c r="K138" s="88">
        <f t="shared" si="37"/>
        <v>-1250000</v>
      </c>
      <c r="L138" s="91"/>
      <c r="M138" s="91"/>
      <c r="N138" s="91"/>
      <c r="O138" s="92"/>
      <c r="P138" s="93" t="s">
        <v>156</v>
      </c>
      <c r="Q138" s="91"/>
      <c r="R138" s="91"/>
      <c r="S138" s="91"/>
      <c r="T138" s="92"/>
    </row>
    <row r="139" spans="1:20" ht="81" customHeight="1" x14ac:dyDescent="0.25">
      <c r="A139" s="85"/>
      <c r="B139" s="79" t="s">
        <v>120</v>
      </c>
      <c r="C139" s="18" t="s">
        <v>59</v>
      </c>
      <c r="D139" s="76">
        <v>1</v>
      </c>
      <c r="E139" s="87">
        <v>0</v>
      </c>
      <c r="F139" s="77">
        <v>1500000</v>
      </c>
      <c r="G139" s="88">
        <v>0</v>
      </c>
      <c r="H139" s="89"/>
      <c r="I139" s="89"/>
      <c r="J139" s="90"/>
      <c r="K139" s="88">
        <f t="shared" si="37"/>
        <v>-1500000</v>
      </c>
      <c r="L139" s="91"/>
      <c r="M139" s="91"/>
      <c r="N139" s="91"/>
      <c r="O139" s="92"/>
      <c r="P139" s="93" t="s">
        <v>156</v>
      </c>
      <c r="Q139" s="91"/>
      <c r="R139" s="91"/>
      <c r="S139" s="91"/>
      <c r="T139" s="92"/>
    </row>
    <row r="140" spans="1:20" ht="69" customHeight="1" x14ac:dyDescent="0.25">
      <c r="A140" s="85">
        <v>19</v>
      </c>
      <c r="B140" s="79" t="s">
        <v>121</v>
      </c>
      <c r="C140" s="18" t="s">
        <v>59</v>
      </c>
      <c r="D140" s="76">
        <v>1</v>
      </c>
      <c r="E140" s="87">
        <v>1</v>
      </c>
      <c r="F140" s="77">
        <v>706353.14</v>
      </c>
      <c r="G140" s="88">
        <v>1519436.17</v>
      </c>
      <c r="H140" s="89"/>
      <c r="I140" s="89"/>
      <c r="J140" s="90"/>
      <c r="K140" s="88">
        <f t="shared" si="37"/>
        <v>813083.02999999991</v>
      </c>
      <c r="L140" s="91"/>
      <c r="M140" s="91"/>
      <c r="N140" s="91"/>
      <c r="O140" s="92"/>
      <c r="P140" s="93" t="s">
        <v>153</v>
      </c>
      <c r="Q140" s="91"/>
      <c r="R140" s="91"/>
      <c r="S140" s="91"/>
      <c r="T140" s="92"/>
    </row>
    <row r="141" spans="1:20" ht="66" customHeight="1" x14ac:dyDescent="0.25">
      <c r="A141" s="85"/>
      <c r="B141" s="79" t="s">
        <v>123</v>
      </c>
      <c r="C141" s="18" t="s">
        <v>59</v>
      </c>
      <c r="D141" s="76">
        <v>1</v>
      </c>
      <c r="E141" s="87">
        <v>1</v>
      </c>
      <c r="F141" s="77">
        <v>1300000</v>
      </c>
      <c r="G141" s="88">
        <v>0</v>
      </c>
      <c r="H141" s="89"/>
      <c r="I141" s="89"/>
      <c r="J141" s="90"/>
      <c r="K141" s="88">
        <f t="shared" si="37"/>
        <v>-1300000</v>
      </c>
      <c r="L141" s="91"/>
      <c r="M141" s="91"/>
      <c r="N141" s="91"/>
      <c r="O141" s="92"/>
      <c r="P141" s="93" t="s">
        <v>156</v>
      </c>
      <c r="Q141" s="91"/>
      <c r="R141" s="91"/>
      <c r="S141" s="91"/>
      <c r="T141" s="92"/>
    </row>
    <row r="142" spans="1:20" ht="58.5" customHeight="1" x14ac:dyDescent="0.25">
      <c r="A142" s="85">
        <v>20</v>
      </c>
      <c r="B142" s="79" t="s">
        <v>157</v>
      </c>
      <c r="C142" s="18" t="s">
        <v>59</v>
      </c>
      <c r="D142" s="76">
        <v>0</v>
      </c>
      <c r="E142" s="87">
        <v>1</v>
      </c>
      <c r="F142" s="77">
        <v>0</v>
      </c>
      <c r="G142" s="88">
        <v>1300000</v>
      </c>
      <c r="H142" s="89"/>
      <c r="I142" s="89"/>
      <c r="J142" s="90"/>
      <c r="K142" s="88">
        <f t="shared" si="37"/>
        <v>1300000</v>
      </c>
      <c r="L142" s="91"/>
      <c r="M142" s="91"/>
      <c r="N142" s="91"/>
      <c r="O142" s="92"/>
      <c r="P142" s="93" t="s">
        <v>154</v>
      </c>
      <c r="Q142" s="91"/>
      <c r="R142" s="91"/>
      <c r="S142" s="91"/>
      <c r="T142" s="92"/>
    </row>
    <row r="143" spans="1:20" ht="83.25" customHeight="1" x14ac:dyDescent="0.25">
      <c r="A143" s="85">
        <v>21</v>
      </c>
      <c r="B143" s="79" t="s">
        <v>158</v>
      </c>
      <c r="C143" s="18" t="s">
        <v>59</v>
      </c>
      <c r="D143" s="76">
        <v>0</v>
      </c>
      <c r="E143" s="87">
        <v>1</v>
      </c>
      <c r="F143" s="77">
        <v>0</v>
      </c>
      <c r="G143" s="88">
        <v>2218698.7999999998</v>
      </c>
      <c r="H143" s="89"/>
      <c r="I143" s="89"/>
      <c r="J143" s="90"/>
      <c r="K143" s="88">
        <f t="shared" si="37"/>
        <v>2218698.7999999998</v>
      </c>
      <c r="L143" s="91"/>
      <c r="M143" s="91"/>
      <c r="N143" s="91"/>
      <c r="O143" s="92"/>
      <c r="P143" s="93" t="s">
        <v>154</v>
      </c>
      <c r="Q143" s="91"/>
      <c r="R143" s="91"/>
      <c r="S143" s="91"/>
      <c r="T143" s="92"/>
    </row>
    <row r="144" spans="1:20" ht="58.5" customHeight="1" x14ac:dyDescent="0.25">
      <c r="A144" s="85">
        <v>22</v>
      </c>
      <c r="B144" s="79" t="s">
        <v>159</v>
      </c>
      <c r="C144" s="18" t="s">
        <v>59</v>
      </c>
      <c r="D144" s="76">
        <v>0</v>
      </c>
      <c r="E144" s="87">
        <v>1</v>
      </c>
      <c r="F144" s="77">
        <v>0</v>
      </c>
      <c r="G144" s="88">
        <v>1100000</v>
      </c>
      <c r="H144" s="89"/>
      <c r="I144" s="89"/>
      <c r="J144" s="90"/>
      <c r="K144" s="88">
        <f t="shared" si="37"/>
        <v>1100000</v>
      </c>
      <c r="L144" s="91"/>
      <c r="M144" s="91"/>
      <c r="N144" s="91"/>
      <c r="O144" s="92"/>
      <c r="P144" s="93" t="s">
        <v>154</v>
      </c>
      <c r="Q144" s="91"/>
      <c r="R144" s="91"/>
      <c r="S144" s="91"/>
      <c r="T144" s="92"/>
    </row>
    <row r="145" spans="1:20" ht="58.5" customHeight="1" x14ac:dyDescent="0.25">
      <c r="A145" s="85">
        <v>23</v>
      </c>
      <c r="B145" s="79" t="s">
        <v>160</v>
      </c>
      <c r="C145" s="18" t="s">
        <v>59</v>
      </c>
      <c r="D145" s="76">
        <v>0</v>
      </c>
      <c r="E145" s="87">
        <v>1</v>
      </c>
      <c r="F145" s="77">
        <v>0</v>
      </c>
      <c r="G145" s="88">
        <v>1500000</v>
      </c>
      <c r="H145" s="89"/>
      <c r="I145" s="89"/>
      <c r="J145" s="90"/>
      <c r="K145" s="88">
        <f t="shared" si="37"/>
        <v>1500000</v>
      </c>
      <c r="L145" s="91"/>
      <c r="M145" s="91"/>
      <c r="N145" s="91"/>
      <c r="O145" s="92"/>
      <c r="P145" s="93" t="s">
        <v>154</v>
      </c>
      <c r="Q145" s="91"/>
      <c r="R145" s="91"/>
      <c r="S145" s="91"/>
      <c r="T145" s="92"/>
    </row>
    <row r="146" spans="1:20" ht="58.5" customHeight="1" x14ac:dyDescent="0.25">
      <c r="A146" s="85">
        <v>24</v>
      </c>
      <c r="B146" s="79" t="s">
        <v>161</v>
      </c>
      <c r="C146" s="18" t="s">
        <v>59</v>
      </c>
      <c r="D146" s="76">
        <v>0</v>
      </c>
      <c r="E146" s="87">
        <v>1</v>
      </c>
      <c r="F146" s="77">
        <v>0</v>
      </c>
      <c r="G146" s="88">
        <v>1500000</v>
      </c>
      <c r="H146" s="89"/>
      <c r="I146" s="89"/>
      <c r="J146" s="90"/>
      <c r="K146" s="88">
        <f t="shared" si="37"/>
        <v>1500000</v>
      </c>
      <c r="L146" s="91"/>
      <c r="M146" s="91"/>
      <c r="N146" s="91"/>
      <c r="O146" s="92"/>
      <c r="P146" s="93" t="s">
        <v>154</v>
      </c>
      <c r="Q146" s="91"/>
      <c r="R146" s="91"/>
      <c r="S146" s="91"/>
      <c r="T146" s="92"/>
    </row>
    <row r="147" spans="1:20" ht="81" customHeight="1" x14ac:dyDescent="0.25">
      <c r="A147" s="85">
        <v>25</v>
      </c>
      <c r="B147" s="79" t="s">
        <v>162</v>
      </c>
      <c r="C147" s="18" t="s">
        <v>59</v>
      </c>
      <c r="D147" s="76">
        <v>0</v>
      </c>
      <c r="E147" s="87">
        <v>1</v>
      </c>
      <c r="F147" s="77">
        <v>0</v>
      </c>
      <c r="G147" s="88">
        <v>1201698.8</v>
      </c>
      <c r="H147" s="89"/>
      <c r="I147" s="89"/>
      <c r="J147" s="90"/>
      <c r="K147" s="88">
        <f t="shared" si="37"/>
        <v>1201698.8</v>
      </c>
      <c r="L147" s="91"/>
      <c r="M147" s="91"/>
      <c r="N147" s="91"/>
      <c r="O147" s="92"/>
      <c r="P147" s="93" t="s">
        <v>154</v>
      </c>
      <c r="Q147" s="91"/>
      <c r="R147" s="91"/>
      <c r="S147" s="91"/>
      <c r="T147" s="92"/>
    </row>
    <row r="148" spans="1:20" ht="95.25" customHeight="1" x14ac:dyDescent="0.25">
      <c r="A148" s="85">
        <v>26</v>
      </c>
      <c r="B148" s="79" t="s">
        <v>163</v>
      </c>
      <c r="C148" s="18" t="s">
        <v>59</v>
      </c>
      <c r="D148" s="76">
        <v>0</v>
      </c>
      <c r="E148" s="87">
        <v>1</v>
      </c>
      <c r="F148" s="77">
        <v>0</v>
      </c>
      <c r="G148" s="88">
        <v>1264850.4099999999</v>
      </c>
      <c r="H148" s="89"/>
      <c r="I148" s="89"/>
      <c r="J148" s="90"/>
      <c r="K148" s="88">
        <f t="shared" si="37"/>
        <v>1264850.4099999999</v>
      </c>
      <c r="L148" s="91"/>
      <c r="M148" s="91"/>
      <c r="N148" s="91"/>
      <c r="O148" s="92"/>
      <c r="P148" s="93" t="s">
        <v>154</v>
      </c>
      <c r="Q148" s="91"/>
      <c r="R148" s="91"/>
      <c r="S148" s="91"/>
      <c r="T148" s="92"/>
    </row>
    <row r="149" spans="1:20" ht="81.75" customHeight="1" x14ac:dyDescent="0.25">
      <c r="A149" s="85">
        <v>27</v>
      </c>
      <c r="B149" s="79" t="s">
        <v>164</v>
      </c>
      <c r="C149" s="18" t="s">
        <v>59</v>
      </c>
      <c r="D149" s="76">
        <v>0</v>
      </c>
      <c r="E149" s="87">
        <v>1</v>
      </c>
      <c r="F149" s="77">
        <v>0</v>
      </c>
      <c r="G149" s="88">
        <v>1748125.4</v>
      </c>
      <c r="H149" s="89"/>
      <c r="I149" s="89"/>
      <c r="J149" s="90"/>
      <c r="K149" s="88">
        <f t="shared" si="37"/>
        <v>1748125.4</v>
      </c>
      <c r="L149" s="91"/>
      <c r="M149" s="91"/>
      <c r="N149" s="91"/>
      <c r="O149" s="92"/>
      <c r="P149" s="93" t="s">
        <v>154</v>
      </c>
      <c r="Q149" s="91"/>
      <c r="R149" s="91"/>
      <c r="S149" s="91"/>
      <c r="T149" s="92"/>
    </row>
    <row r="150" spans="1:20" ht="58.5" customHeight="1" x14ac:dyDescent="0.25">
      <c r="A150" s="85">
        <v>28</v>
      </c>
      <c r="B150" s="79" t="s">
        <v>165</v>
      </c>
      <c r="C150" s="18" t="s">
        <v>59</v>
      </c>
      <c r="D150" s="76">
        <v>0</v>
      </c>
      <c r="E150" s="87">
        <v>1</v>
      </c>
      <c r="F150" s="77">
        <v>0</v>
      </c>
      <c r="G150" s="88">
        <v>1545009.63</v>
      </c>
      <c r="H150" s="89"/>
      <c r="I150" s="89"/>
      <c r="J150" s="90"/>
      <c r="K150" s="88">
        <f t="shared" si="37"/>
        <v>1545009.63</v>
      </c>
      <c r="L150" s="91"/>
      <c r="M150" s="91"/>
      <c r="N150" s="91"/>
      <c r="O150" s="92"/>
      <c r="P150" s="93" t="s">
        <v>154</v>
      </c>
      <c r="Q150" s="91"/>
      <c r="R150" s="91"/>
      <c r="S150" s="91"/>
      <c r="T150" s="92"/>
    </row>
    <row r="151" spans="1:20" ht="95.25" customHeight="1" x14ac:dyDescent="0.25">
      <c r="A151" s="85">
        <v>29</v>
      </c>
      <c r="B151" s="79" t="s">
        <v>166</v>
      </c>
      <c r="C151" s="18" t="s">
        <v>59</v>
      </c>
      <c r="D151" s="76">
        <v>0</v>
      </c>
      <c r="E151" s="87">
        <v>1</v>
      </c>
      <c r="F151" s="77">
        <v>0</v>
      </c>
      <c r="G151" s="88">
        <v>1000000</v>
      </c>
      <c r="H151" s="89"/>
      <c r="I151" s="89"/>
      <c r="J151" s="90"/>
      <c r="K151" s="88">
        <f t="shared" si="37"/>
        <v>1000000</v>
      </c>
      <c r="L151" s="91"/>
      <c r="M151" s="91"/>
      <c r="N151" s="91"/>
      <c r="O151" s="92"/>
      <c r="P151" s="93" t="s">
        <v>154</v>
      </c>
      <c r="Q151" s="91"/>
      <c r="R151" s="91"/>
      <c r="S151" s="91"/>
      <c r="T151" s="92"/>
    </row>
    <row r="152" spans="1:20" ht="80.25" customHeight="1" x14ac:dyDescent="0.25">
      <c r="A152" s="85">
        <v>30</v>
      </c>
      <c r="B152" s="79" t="s">
        <v>167</v>
      </c>
      <c r="C152" s="18" t="s">
        <v>59</v>
      </c>
      <c r="D152" s="76">
        <v>0</v>
      </c>
      <c r="E152" s="87">
        <v>1</v>
      </c>
      <c r="F152" s="77">
        <v>0</v>
      </c>
      <c r="G152" s="88">
        <v>1300919.2</v>
      </c>
      <c r="H152" s="89"/>
      <c r="I152" s="89"/>
      <c r="J152" s="90"/>
      <c r="K152" s="88">
        <f t="shared" si="37"/>
        <v>1300919.2</v>
      </c>
      <c r="L152" s="91"/>
      <c r="M152" s="91"/>
      <c r="N152" s="91"/>
      <c r="O152" s="92"/>
      <c r="P152" s="93" t="s">
        <v>154</v>
      </c>
      <c r="Q152" s="91"/>
      <c r="R152" s="91"/>
      <c r="S152" s="91"/>
      <c r="T152" s="92"/>
    </row>
    <row r="153" spans="1:20" ht="80.25" customHeight="1" x14ac:dyDescent="0.25">
      <c r="A153" s="85">
        <v>31</v>
      </c>
      <c r="B153" s="79" t="s">
        <v>179</v>
      </c>
      <c r="C153" s="18" t="s">
        <v>59</v>
      </c>
      <c r="D153" s="76">
        <v>0</v>
      </c>
      <c r="E153" s="87">
        <v>1</v>
      </c>
      <c r="F153" s="77">
        <v>0</v>
      </c>
      <c r="G153" s="88">
        <v>448732.58</v>
      </c>
      <c r="H153" s="89"/>
      <c r="I153" s="89"/>
      <c r="J153" s="90"/>
      <c r="K153" s="88">
        <f t="shared" si="37"/>
        <v>448732.58</v>
      </c>
      <c r="L153" s="91"/>
      <c r="M153" s="91"/>
      <c r="N153" s="91"/>
      <c r="O153" s="92"/>
      <c r="P153" s="93" t="s">
        <v>154</v>
      </c>
      <c r="Q153" s="91"/>
      <c r="R153" s="91"/>
      <c r="S153" s="91"/>
      <c r="T153" s="92"/>
    </row>
    <row r="154" spans="1:20" ht="53.25" customHeight="1" x14ac:dyDescent="0.25">
      <c r="A154" s="85">
        <v>32</v>
      </c>
      <c r="B154" s="79" t="s">
        <v>180</v>
      </c>
      <c r="C154" s="18" t="s">
        <v>59</v>
      </c>
      <c r="D154" s="76">
        <v>0</v>
      </c>
      <c r="E154" s="87">
        <v>1</v>
      </c>
      <c r="F154" s="77">
        <v>0</v>
      </c>
      <c r="G154" s="88">
        <v>3054.33</v>
      </c>
      <c r="H154" s="89"/>
      <c r="I154" s="89"/>
      <c r="J154" s="90"/>
      <c r="K154" s="88">
        <f t="shared" si="37"/>
        <v>3054.33</v>
      </c>
      <c r="L154" s="91"/>
      <c r="M154" s="91"/>
      <c r="N154" s="91"/>
      <c r="O154" s="92"/>
      <c r="P154" s="93" t="s">
        <v>154</v>
      </c>
      <c r="Q154" s="91"/>
      <c r="R154" s="91"/>
      <c r="S154" s="91"/>
      <c r="T154" s="92"/>
    </row>
    <row r="155" spans="1:20" ht="52.5" customHeight="1" x14ac:dyDescent="0.25">
      <c r="A155" s="85">
        <v>33</v>
      </c>
      <c r="B155" s="79" t="s">
        <v>124</v>
      </c>
      <c r="C155" s="18" t="s">
        <v>59</v>
      </c>
      <c r="D155" s="76">
        <v>1</v>
      </c>
      <c r="E155" s="87">
        <v>1</v>
      </c>
      <c r="F155" s="77">
        <v>1800000</v>
      </c>
      <c r="G155" s="88">
        <v>475879.33</v>
      </c>
      <c r="H155" s="89"/>
      <c r="I155" s="89"/>
      <c r="J155" s="90"/>
      <c r="K155" s="88">
        <f t="shared" si="37"/>
        <v>-1324120.67</v>
      </c>
      <c r="L155" s="91"/>
      <c r="M155" s="91"/>
      <c r="N155" s="91"/>
      <c r="O155" s="92"/>
      <c r="P155" s="93" t="s">
        <v>153</v>
      </c>
      <c r="Q155" s="91"/>
      <c r="R155" s="91"/>
      <c r="S155" s="91"/>
      <c r="T155" s="92"/>
    </row>
    <row r="156" spans="1:20" ht="58.5" customHeight="1" x14ac:dyDescent="0.25">
      <c r="A156" s="226">
        <v>34</v>
      </c>
      <c r="B156" s="79" t="s">
        <v>127</v>
      </c>
      <c r="C156" s="18" t="s">
        <v>59</v>
      </c>
      <c r="D156" s="76">
        <v>1</v>
      </c>
      <c r="E156" s="87">
        <v>1</v>
      </c>
      <c r="F156" s="78">
        <v>2000000</v>
      </c>
      <c r="G156" s="216">
        <v>269642.94</v>
      </c>
      <c r="H156" s="217"/>
      <c r="I156" s="217"/>
      <c r="J156" s="217"/>
      <c r="K156" s="88">
        <f t="shared" si="37"/>
        <v>-1730357.06</v>
      </c>
      <c r="L156" s="91"/>
      <c r="M156" s="91"/>
      <c r="N156" s="91"/>
      <c r="O156" s="92"/>
      <c r="P156" s="218" t="s">
        <v>153</v>
      </c>
      <c r="Q156" s="219"/>
      <c r="R156" s="219"/>
      <c r="S156" s="219"/>
      <c r="T156" s="220"/>
    </row>
    <row r="157" spans="1:20" ht="66" customHeight="1" x14ac:dyDescent="0.25">
      <c r="A157" s="85">
        <v>35</v>
      </c>
      <c r="B157" s="79" t="s">
        <v>168</v>
      </c>
      <c r="C157" s="18" t="s">
        <v>59</v>
      </c>
      <c r="D157" s="76">
        <v>0</v>
      </c>
      <c r="E157" s="87">
        <v>1</v>
      </c>
      <c r="F157" s="77">
        <v>0</v>
      </c>
      <c r="G157" s="88">
        <v>377383.23</v>
      </c>
      <c r="H157" s="89"/>
      <c r="I157" s="89"/>
      <c r="J157" s="90"/>
      <c r="K157" s="88">
        <f t="shared" si="37"/>
        <v>377383.23</v>
      </c>
      <c r="L157" s="91"/>
      <c r="M157" s="91"/>
      <c r="N157" s="91"/>
      <c r="O157" s="92"/>
      <c r="P157" s="93" t="s">
        <v>154</v>
      </c>
      <c r="Q157" s="91"/>
      <c r="R157" s="91"/>
      <c r="S157" s="91"/>
      <c r="T157" s="92"/>
    </row>
    <row r="158" spans="1:20" ht="66" customHeight="1" x14ac:dyDescent="0.25">
      <c r="A158" s="85">
        <v>36</v>
      </c>
      <c r="B158" s="79" t="s">
        <v>181</v>
      </c>
      <c r="C158" s="18" t="s">
        <v>59</v>
      </c>
      <c r="D158" s="76">
        <v>0</v>
      </c>
      <c r="E158" s="87">
        <v>1</v>
      </c>
      <c r="F158" s="77">
        <v>0</v>
      </c>
      <c r="G158" s="88">
        <v>1000000</v>
      </c>
      <c r="H158" s="89"/>
      <c r="I158" s="89"/>
      <c r="J158" s="90"/>
      <c r="K158" s="88">
        <f t="shared" si="37"/>
        <v>1000000</v>
      </c>
      <c r="L158" s="91"/>
      <c r="M158" s="91"/>
      <c r="N158" s="91"/>
      <c r="O158" s="92"/>
      <c r="P158" s="93" t="s">
        <v>154</v>
      </c>
      <c r="Q158" s="91"/>
      <c r="R158" s="91"/>
      <c r="S158" s="91"/>
      <c r="T158" s="92"/>
    </row>
    <row r="159" spans="1:20" ht="58.5" customHeight="1" x14ac:dyDescent="0.25">
      <c r="A159" s="85">
        <v>37</v>
      </c>
      <c r="B159" s="79" t="s">
        <v>129</v>
      </c>
      <c r="C159" s="18" t="s">
        <v>59</v>
      </c>
      <c r="D159" s="76">
        <v>1</v>
      </c>
      <c r="E159" s="87">
        <v>1</v>
      </c>
      <c r="F159" s="77">
        <v>987955.35</v>
      </c>
      <c r="G159" s="88">
        <v>787955.35</v>
      </c>
      <c r="H159" s="89"/>
      <c r="I159" s="89"/>
      <c r="J159" s="90"/>
      <c r="K159" s="88">
        <f t="shared" si="37"/>
        <v>-200000</v>
      </c>
      <c r="L159" s="91"/>
      <c r="M159" s="91"/>
      <c r="N159" s="91"/>
      <c r="O159" s="92"/>
      <c r="P159" s="93" t="s">
        <v>153</v>
      </c>
      <c r="Q159" s="91"/>
      <c r="R159" s="91"/>
      <c r="S159" s="91"/>
      <c r="T159" s="92"/>
    </row>
    <row r="160" spans="1:20" ht="72" customHeight="1" x14ac:dyDescent="0.25">
      <c r="A160" s="85">
        <v>38</v>
      </c>
      <c r="B160" s="79" t="s">
        <v>131</v>
      </c>
      <c r="C160" s="18" t="s">
        <v>59</v>
      </c>
      <c r="D160" s="76">
        <v>1</v>
      </c>
      <c r="E160" s="87">
        <v>1</v>
      </c>
      <c r="F160" s="77">
        <v>936743.5</v>
      </c>
      <c r="G160" s="88">
        <v>952743.75</v>
      </c>
      <c r="H160" s="89"/>
      <c r="I160" s="89"/>
      <c r="J160" s="90"/>
      <c r="K160" s="88">
        <f t="shared" si="37"/>
        <v>16000.25</v>
      </c>
      <c r="L160" s="91"/>
      <c r="M160" s="91"/>
      <c r="N160" s="91"/>
      <c r="O160" s="92"/>
      <c r="P160" s="93" t="s">
        <v>153</v>
      </c>
      <c r="Q160" s="91"/>
      <c r="R160" s="91"/>
      <c r="S160" s="91"/>
      <c r="T160" s="92"/>
    </row>
    <row r="161" spans="1:20" ht="58.5" customHeight="1" x14ac:dyDescent="0.25">
      <c r="A161" s="85"/>
      <c r="B161" s="79" t="s">
        <v>132</v>
      </c>
      <c r="C161" s="18" t="s">
        <v>59</v>
      </c>
      <c r="D161" s="76">
        <v>1</v>
      </c>
      <c r="E161" s="87">
        <v>0</v>
      </c>
      <c r="F161" s="77">
        <v>1000000</v>
      </c>
      <c r="G161" s="88">
        <v>0</v>
      </c>
      <c r="H161" s="89"/>
      <c r="I161" s="89"/>
      <c r="J161" s="90"/>
      <c r="K161" s="88">
        <f t="shared" si="37"/>
        <v>-1000000</v>
      </c>
      <c r="L161" s="91"/>
      <c r="M161" s="91"/>
      <c r="N161" s="91"/>
      <c r="O161" s="92"/>
      <c r="P161" s="93" t="s">
        <v>156</v>
      </c>
      <c r="Q161" s="91"/>
      <c r="R161" s="91"/>
      <c r="S161" s="91"/>
      <c r="T161" s="92"/>
    </row>
    <row r="162" spans="1:20" ht="58.5" customHeight="1" x14ac:dyDescent="0.25">
      <c r="A162" s="85">
        <v>39</v>
      </c>
      <c r="B162" s="79" t="s">
        <v>182</v>
      </c>
      <c r="C162" s="18" t="s">
        <v>59</v>
      </c>
      <c r="D162" s="76">
        <v>0</v>
      </c>
      <c r="E162" s="87">
        <v>1</v>
      </c>
      <c r="F162" s="77">
        <v>0</v>
      </c>
      <c r="G162" s="88">
        <v>74496.759999999995</v>
      </c>
      <c r="H162" s="89"/>
      <c r="I162" s="89"/>
      <c r="J162" s="90"/>
      <c r="K162" s="88">
        <f t="shared" si="37"/>
        <v>74496.759999999995</v>
      </c>
      <c r="L162" s="91"/>
      <c r="M162" s="91"/>
      <c r="N162" s="91"/>
      <c r="O162" s="92"/>
      <c r="P162" s="93" t="s">
        <v>154</v>
      </c>
      <c r="Q162" s="91"/>
      <c r="R162" s="91"/>
      <c r="S162" s="91"/>
      <c r="T162" s="92"/>
    </row>
    <row r="163" spans="1:20" ht="58.5" customHeight="1" x14ac:dyDescent="0.25">
      <c r="A163" s="85"/>
      <c r="B163" s="82" t="s">
        <v>133</v>
      </c>
      <c r="C163" s="18" t="s">
        <v>59</v>
      </c>
      <c r="D163" s="76">
        <v>1</v>
      </c>
      <c r="E163" s="87">
        <v>1</v>
      </c>
      <c r="F163" s="77">
        <v>1500000</v>
      </c>
      <c r="G163" s="88">
        <v>0</v>
      </c>
      <c r="H163" s="89"/>
      <c r="I163" s="89"/>
      <c r="J163" s="90"/>
      <c r="K163" s="88">
        <f t="shared" si="37"/>
        <v>-1500000</v>
      </c>
      <c r="L163" s="91"/>
      <c r="M163" s="91"/>
      <c r="N163" s="91"/>
      <c r="O163" s="92"/>
      <c r="P163" s="93" t="s">
        <v>156</v>
      </c>
      <c r="Q163" s="91"/>
      <c r="R163" s="91"/>
      <c r="S163" s="91"/>
      <c r="T163" s="92"/>
    </row>
    <row r="164" spans="1:20" ht="69" customHeight="1" x14ac:dyDescent="0.25">
      <c r="A164" s="85">
        <v>40</v>
      </c>
      <c r="B164" s="79" t="s">
        <v>135</v>
      </c>
      <c r="C164" s="18" t="s">
        <v>59</v>
      </c>
      <c r="D164" s="76">
        <v>1</v>
      </c>
      <c r="E164" s="87">
        <v>1</v>
      </c>
      <c r="F164" s="77">
        <v>1975845.66</v>
      </c>
      <c r="G164" s="88">
        <v>1682601.62</v>
      </c>
      <c r="H164" s="89"/>
      <c r="I164" s="89"/>
      <c r="J164" s="90"/>
      <c r="K164" s="88">
        <f t="shared" si="37"/>
        <v>-293244.0399999998</v>
      </c>
      <c r="L164" s="91"/>
      <c r="M164" s="91"/>
      <c r="N164" s="91"/>
      <c r="O164" s="92"/>
      <c r="P164" s="93" t="s">
        <v>153</v>
      </c>
      <c r="Q164" s="91"/>
      <c r="R164" s="91"/>
      <c r="S164" s="91"/>
      <c r="T164" s="92"/>
    </row>
    <row r="165" spans="1:20" ht="58.5" customHeight="1" x14ac:dyDescent="0.25">
      <c r="A165" s="85">
        <v>41</v>
      </c>
      <c r="B165" s="79" t="s">
        <v>136</v>
      </c>
      <c r="C165" s="18" t="s">
        <v>59</v>
      </c>
      <c r="D165" s="76">
        <v>1</v>
      </c>
      <c r="E165" s="87">
        <v>1</v>
      </c>
      <c r="F165" s="77">
        <v>851890</v>
      </c>
      <c r="G165" s="88">
        <v>1250000</v>
      </c>
      <c r="H165" s="89"/>
      <c r="I165" s="89"/>
      <c r="J165" s="90"/>
      <c r="K165" s="88">
        <f t="shared" si="37"/>
        <v>398110</v>
      </c>
      <c r="L165" s="91"/>
      <c r="M165" s="91"/>
      <c r="N165" s="91"/>
      <c r="O165" s="92"/>
      <c r="P165" s="93" t="s">
        <v>153</v>
      </c>
      <c r="Q165" s="91"/>
      <c r="R165" s="91"/>
      <c r="S165" s="91"/>
      <c r="T165" s="92"/>
    </row>
    <row r="166" spans="1:20" ht="66" customHeight="1" x14ac:dyDescent="0.25">
      <c r="A166" s="85">
        <v>42</v>
      </c>
      <c r="B166" s="79" t="s">
        <v>137</v>
      </c>
      <c r="C166" s="18" t="s">
        <v>59</v>
      </c>
      <c r="D166" s="76">
        <v>1</v>
      </c>
      <c r="E166" s="87">
        <v>1</v>
      </c>
      <c r="F166" s="77">
        <v>2168889.79</v>
      </c>
      <c r="G166" s="88">
        <v>2168889.79</v>
      </c>
      <c r="H166" s="89"/>
      <c r="I166" s="89"/>
      <c r="J166" s="90"/>
      <c r="K166" s="88">
        <f t="shared" si="37"/>
        <v>0</v>
      </c>
      <c r="L166" s="91"/>
      <c r="M166" s="91"/>
      <c r="N166" s="91"/>
      <c r="O166" s="92"/>
      <c r="P166" s="93" t="s">
        <v>152</v>
      </c>
      <c r="Q166" s="91"/>
      <c r="R166" s="91"/>
      <c r="S166" s="91"/>
      <c r="T166" s="92"/>
    </row>
    <row r="167" spans="1:20" ht="58.5" customHeight="1" x14ac:dyDescent="0.25">
      <c r="A167" s="85">
        <v>43</v>
      </c>
      <c r="B167" s="79" t="s">
        <v>139</v>
      </c>
      <c r="C167" s="18" t="s">
        <v>59</v>
      </c>
      <c r="D167" s="76">
        <v>1</v>
      </c>
      <c r="E167" s="87">
        <v>1</v>
      </c>
      <c r="F167" s="77">
        <v>2100000</v>
      </c>
      <c r="G167" s="88">
        <v>1000000</v>
      </c>
      <c r="H167" s="89"/>
      <c r="I167" s="89"/>
      <c r="J167" s="90"/>
      <c r="K167" s="88">
        <f t="shared" si="37"/>
        <v>-1100000</v>
      </c>
      <c r="L167" s="91"/>
      <c r="M167" s="91"/>
      <c r="N167" s="91"/>
      <c r="O167" s="92"/>
      <c r="P167" s="93" t="s">
        <v>153</v>
      </c>
      <c r="Q167" s="91"/>
      <c r="R167" s="91"/>
      <c r="S167" s="91"/>
      <c r="T167" s="92"/>
    </row>
    <row r="168" spans="1:20" ht="108.75" customHeight="1" x14ac:dyDescent="0.25">
      <c r="A168" s="85">
        <v>44</v>
      </c>
      <c r="B168" s="79" t="s">
        <v>169</v>
      </c>
      <c r="C168" s="18" t="s">
        <v>59</v>
      </c>
      <c r="D168" s="76">
        <v>0</v>
      </c>
      <c r="E168" s="87">
        <v>1</v>
      </c>
      <c r="F168" s="77">
        <v>0</v>
      </c>
      <c r="G168" s="88">
        <v>2034927.93</v>
      </c>
      <c r="H168" s="89"/>
      <c r="I168" s="89"/>
      <c r="J168" s="90"/>
      <c r="K168" s="88">
        <f t="shared" si="37"/>
        <v>2034927.93</v>
      </c>
      <c r="L168" s="91"/>
      <c r="M168" s="91"/>
      <c r="N168" s="91"/>
      <c r="O168" s="92"/>
      <c r="P168" s="93" t="s">
        <v>154</v>
      </c>
      <c r="Q168" s="91"/>
      <c r="R168" s="91"/>
      <c r="S168" s="91"/>
      <c r="T168" s="92"/>
    </row>
    <row r="169" spans="1:20" ht="69.75" customHeight="1" x14ac:dyDescent="0.25">
      <c r="A169" s="85">
        <v>45</v>
      </c>
      <c r="B169" s="79" t="s">
        <v>170</v>
      </c>
      <c r="C169" s="18" t="s">
        <v>59</v>
      </c>
      <c r="D169" s="76">
        <v>0</v>
      </c>
      <c r="E169" s="87">
        <v>1</v>
      </c>
      <c r="F169" s="77">
        <v>0</v>
      </c>
      <c r="G169" s="88">
        <v>2100000</v>
      </c>
      <c r="H169" s="89"/>
      <c r="I169" s="89"/>
      <c r="J169" s="90"/>
      <c r="K169" s="88">
        <f t="shared" si="37"/>
        <v>2100000</v>
      </c>
      <c r="L169" s="91"/>
      <c r="M169" s="91"/>
      <c r="N169" s="91"/>
      <c r="O169" s="92"/>
      <c r="P169" s="93" t="s">
        <v>154</v>
      </c>
      <c r="Q169" s="91"/>
      <c r="R169" s="91"/>
      <c r="S169" s="91"/>
      <c r="T169" s="92"/>
    </row>
    <row r="170" spans="1:20" ht="61.5" customHeight="1" x14ac:dyDescent="0.25">
      <c r="A170" s="85">
        <v>46</v>
      </c>
      <c r="B170" s="79" t="s">
        <v>171</v>
      </c>
      <c r="C170" s="18" t="s">
        <v>59</v>
      </c>
      <c r="D170" s="76">
        <v>0</v>
      </c>
      <c r="E170" s="87">
        <v>1</v>
      </c>
      <c r="F170" s="77">
        <v>0</v>
      </c>
      <c r="G170" s="88">
        <v>1000000</v>
      </c>
      <c r="H170" s="89"/>
      <c r="I170" s="89"/>
      <c r="J170" s="90"/>
      <c r="K170" s="88">
        <f t="shared" si="37"/>
        <v>1000000</v>
      </c>
      <c r="L170" s="91"/>
      <c r="M170" s="91"/>
      <c r="N170" s="91"/>
      <c r="O170" s="92"/>
      <c r="P170" s="93" t="s">
        <v>154</v>
      </c>
      <c r="Q170" s="91"/>
      <c r="R170" s="91"/>
      <c r="S170" s="91"/>
      <c r="T170" s="92"/>
    </row>
    <row r="171" spans="1:20" ht="63" customHeight="1" x14ac:dyDescent="0.25">
      <c r="A171" s="85">
        <v>47</v>
      </c>
      <c r="B171" s="79" t="s">
        <v>172</v>
      </c>
      <c r="C171" s="18" t="s">
        <v>59</v>
      </c>
      <c r="D171" s="76">
        <v>0</v>
      </c>
      <c r="E171" s="87">
        <v>1</v>
      </c>
      <c r="F171" s="77">
        <v>0</v>
      </c>
      <c r="G171" s="88">
        <v>348811.95</v>
      </c>
      <c r="H171" s="89"/>
      <c r="I171" s="89"/>
      <c r="J171" s="90"/>
      <c r="K171" s="88">
        <f t="shared" si="37"/>
        <v>348811.95</v>
      </c>
      <c r="L171" s="91"/>
      <c r="M171" s="91"/>
      <c r="N171" s="91"/>
      <c r="O171" s="92"/>
      <c r="P171" s="93" t="s">
        <v>154</v>
      </c>
      <c r="Q171" s="91"/>
      <c r="R171" s="91"/>
      <c r="S171" s="91"/>
      <c r="T171" s="92"/>
    </row>
    <row r="172" spans="1:20" ht="58.5" customHeight="1" x14ac:dyDescent="0.25">
      <c r="A172" s="85">
        <v>48</v>
      </c>
      <c r="B172" s="79" t="s">
        <v>61</v>
      </c>
      <c r="C172" s="20" t="s">
        <v>62</v>
      </c>
      <c r="D172" s="83">
        <v>1</v>
      </c>
      <c r="E172" s="87">
        <v>1</v>
      </c>
      <c r="F172" s="77">
        <v>504623.45</v>
      </c>
      <c r="G172" s="88">
        <v>634497.25</v>
      </c>
      <c r="H172" s="89"/>
      <c r="I172" s="89"/>
      <c r="J172" s="90"/>
      <c r="K172" s="88">
        <f t="shared" si="37"/>
        <v>129873.79999999999</v>
      </c>
      <c r="L172" s="91"/>
      <c r="M172" s="91"/>
      <c r="N172" s="91"/>
      <c r="O172" s="92"/>
      <c r="P172" s="93" t="s">
        <v>153</v>
      </c>
      <c r="Q172" s="91"/>
      <c r="R172" s="91"/>
      <c r="S172" s="91"/>
      <c r="T172" s="92"/>
    </row>
    <row r="173" spans="1:20" ht="58.5" customHeight="1" x14ac:dyDescent="0.25">
      <c r="A173" s="85">
        <v>49</v>
      </c>
      <c r="B173" s="79" t="s">
        <v>64</v>
      </c>
      <c r="C173" s="20" t="s">
        <v>63</v>
      </c>
      <c r="D173" s="83">
        <v>2</v>
      </c>
      <c r="E173" s="87">
        <v>2</v>
      </c>
      <c r="F173" s="77">
        <v>1000000</v>
      </c>
      <c r="G173" s="88">
        <v>406000</v>
      </c>
      <c r="H173" s="89"/>
      <c r="I173" s="89"/>
      <c r="J173" s="90"/>
      <c r="K173" s="88">
        <f t="shared" si="37"/>
        <v>-594000</v>
      </c>
      <c r="L173" s="91"/>
      <c r="M173" s="91"/>
      <c r="N173" s="91"/>
      <c r="O173" s="92"/>
      <c r="P173" s="93" t="s">
        <v>153</v>
      </c>
      <c r="Q173" s="91"/>
      <c r="R173" s="91"/>
      <c r="S173" s="91"/>
      <c r="T173" s="92"/>
    </row>
    <row r="174" spans="1:20" ht="58.5" customHeight="1" x14ac:dyDescent="0.25">
      <c r="A174" s="85">
        <v>50</v>
      </c>
      <c r="B174" s="79" t="s">
        <v>65</v>
      </c>
      <c r="C174" s="20" t="s">
        <v>62</v>
      </c>
      <c r="D174" s="83">
        <v>13</v>
      </c>
      <c r="E174" s="87">
        <v>13</v>
      </c>
      <c r="F174" s="77">
        <v>1051962.6000000001</v>
      </c>
      <c r="G174" s="88">
        <v>1051962.6000000001</v>
      </c>
      <c r="H174" s="89"/>
      <c r="I174" s="89"/>
      <c r="J174" s="90"/>
      <c r="K174" s="88">
        <f t="shared" si="37"/>
        <v>0</v>
      </c>
      <c r="L174" s="89"/>
      <c r="M174" s="89"/>
      <c r="N174" s="89"/>
      <c r="O174" s="90"/>
      <c r="P174" s="93" t="s">
        <v>152</v>
      </c>
      <c r="Q174" s="91"/>
      <c r="R174" s="91"/>
      <c r="S174" s="91"/>
      <c r="T174" s="92"/>
    </row>
    <row r="175" spans="1:20" x14ac:dyDescent="0.25">
      <c r="A175" s="207" t="s">
        <v>155</v>
      </c>
      <c r="B175" s="207"/>
      <c r="C175" s="207"/>
      <c r="D175" s="207"/>
      <c r="E175" s="207"/>
      <c r="F175" s="84">
        <f>SUM(F119:F174)</f>
        <v>43941796.060000002</v>
      </c>
      <c r="G175" s="208">
        <f>SUM(G119:J174)</f>
        <v>55441270.239999995</v>
      </c>
      <c r="H175" s="209"/>
      <c r="I175" s="209"/>
      <c r="J175" s="209"/>
      <c r="K175" s="210">
        <f>SUM(K119:O174)</f>
        <v>11499474.179999998</v>
      </c>
      <c r="L175" s="211"/>
      <c r="M175" s="211"/>
      <c r="N175" s="211"/>
      <c r="O175" s="212"/>
      <c r="P175" s="213"/>
      <c r="Q175" s="214"/>
      <c r="R175" s="214"/>
      <c r="S175" s="214"/>
      <c r="T175" s="215"/>
    </row>
  </sheetData>
  <mergeCells count="287">
    <mergeCell ref="A175:E175"/>
    <mergeCell ref="G175:J175"/>
    <mergeCell ref="K175:O175"/>
    <mergeCell ref="P175:T175"/>
    <mergeCell ref="A86:AS86"/>
    <mergeCell ref="A87:A88"/>
    <mergeCell ref="B87:B88"/>
    <mergeCell ref="C87:C88"/>
    <mergeCell ref="D87:D88"/>
    <mergeCell ref="E87:E88"/>
    <mergeCell ref="F87:F88"/>
    <mergeCell ref="G87:S87"/>
    <mergeCell ref="T87:AF87"/>
    <mergeCell ref="AG87:AS87"/>
    <mergeCell ref="G172:J172"/>
    <mergeCell ref="K172:O172"/>
    <mergeCell ref="P172:T172"/>
    <mergeCell ref="G173:J173"/>
    <mergeCell ref="K173:O173"/>
    <mergeCell ref="P173:T173"/>
    <mergeCell ref="G174:J174"/>
    <mergeCell ref="K174:O174"/>
    <mergeCell ref="P174:T174"/>
    <mergeCell ref="G169:J169"/>
    <mergeCell ref="K169:O169"/>
    <mergeCell ref="P169:T169"/>
    <mergeCell ref="G170:J170"/>
    <mergeCell ref="K170:O170"/>
    <mergeCell ref="P170:T170"/>
    <mergeCell ref="G171:J171"/>
    <mergeCell ref="K171:O171"/>
    <mergeCell ref="P171:T171"/>
    <mergeCell ref="A95:AR95"/>
    <mergeCell ref="A102:AR102"/>
    <mergeCell ref="B106:AB107"/>
    <mergeCell ref="A75:AR75"/>
    <mergeCell ref="A68:AS68"/>
    <mergeCell ref="A69:A70"/>
    <mergeCell ref="B69:B70"/>
    <mergeCell ref="C69:C70"/>
    <mergeCell ref="D69:D70"/>
    <mergeCell ref="E69:E70"/>
    <mergeCell ref="F69:F70"/>
    <mergeCell ref="G69:S69"/>
    <mergeCell ref="T69:AF69"/>
    <mergeCell ref="AG69:AS69"/>
    <mergeCell ref="G162:J162"/>
    <mergeCell ref="K162:O162"/>
    <mergeCell ref="P162:T162"/>
    <mergeCell ref="G168:J168"/>
    <mergeCell ref="K168:O168"/>
    <mergeCell ref="P168:T168"/>
    <mergeCell ref="G163:J163"/>
    <mergeCell ref="K163:O163"/>
    <mergeCell ref="P163:T163"/>
    <mergeCell ref="G164:J164"/>
    <mergeCell ref="K164:O164"/>
    <mergeCell ref="P164:T164"/>
    <mergeCell ref="G167:J167"/>
    <mergeCell ref="K167:O167"/>
    <mergeCell ref="P167:T167"/>
    <mergeCell ref="G166:J166"/>
    <mergeCell ref="K165:O165"/>
    <mergeCell ref="K166:O166"/>
    <mergeCell ref="G160:J160"/>
    <mergeCell ref="K160:O160"/>
    <mergeCell ref="P160:T160"/>
    <mergeCell ref="G161:J161"/>
    <mergeCell ref="K161:O161"/>
    <mergeCell ref="P161:T161"/>
    <mergeCell ref="P165:T165"/>
    <mergeCell ref="P166:T166"/>
    <mergeCell ref="G158:J158"/>
    <mergeCell ref="K158:O158"/>
    <mergeCell ref="P158:T158"/>
    <mergeCell ref="G159:J159"/>
    <mergeCell ref="K159:O159"/>
    <mergeCell ref="P159:T159"/>
    <mergeCell ref="G156:J156"/>
    <mergeCell ref="K156:O156"/>
    <mergeCell ref="P156:T156"/>
    <mergeCell ref="G157:J157"/>
    <mergeCell ref="K157:O157"/>
    <mergeCell ref="P157:T157"/>
    <mergeCell ref="G154:J154"/>
    <mergeCell ref="K154:O154"/>
    <mergeCell ref="P154:T154"/>
    <mergeCell ref="G155:J155"/>
    <mergeCell ref="K155:O155"/>
    <mergeCell ref="P155:T155"/>
    <mergeCell ref="G151:J151"/>
    <mergeCell ref="K151:O151"/>
    <mergeCell ref="P151:T151"/>
    <mergeCell ref="G152:J152"/>
    <mergeCell ref="K152:O152"/>
    <mergeCell ref="P152:T152"/>
    <mergeCell ref="G149:J149"/>
    <mergeCell ref="K149:O149"/>
    <mergeCell ref="P149:T149"/>
    <mergeCell ref="G150:J150"/>
    <mergeCell ref="K150:O150"/>
    <mergeCell ref="P150:T150"/>
    <mergeCell ref="G147:J147"/>
    <mergeCell ref="K147:O147"/>
    <mergeCell ref="P147:T147"/>
    <mergeCell ref="G148:J148"/>
    <mergeCell ref="K148:O148"/>
    <mergeCell ref="P148:T148"/>
    <mergeCell ref="G145:J145"/>
    <mergeCell ref="K145:O145"/>
    <mergeCell ref="P145:T145"/>
    <mergeCell ref="G146:J146"/>
    <mergeCell ref="K146:O146"/>
    <mergeCell ref="P146:T146"/>
    <mergeCell ref="G143:J143"/>
    <mergeCell ref="K143:O143"/>
    <mergeCell ref="P143:T143"/>
    <mergeCell ref="G144:J144"/>
    <mergeCell ref="K144:O144"/>
    <mergeCell ref="P144:T144"/>
    <mergeCell ref="G141:J141"/>
    <mergeCell ref="K141:O141"/>
    <mergeCell ref="P141:T141"/>
    <mergeCell ref="G142:J142"/>
    <mergeCell ref="K142:O142"/>
    <mergeCell ref="P142:T142"/>
    <mergeCell ref="G139:J139"/>
    <mergeCell ref="K139:O139"/>
    <mergeCell ref="P139:T139"/>
    <mergeCell ref="G140:J140"/>
    <mergeCell ref="K140:O140"/>
    <mergeCell ref="P140:T140"/>
    <mergeCell ref="G137:J137"/>
    <mergeCell ref="K137:O137"/>
    <mergeCell ref="P137:T137"/>
    <mergeCell ref="G138:J138"/>
    <mergeCell ref="K138:O138"/>
    <mergeCell ref="P138:T138"/>
    <mergeCell ref="G135:J135"/>
    <mergeCell ref="K135:O135"/>
    <mergeCell ref="P135:T135"/>
    <mergeCell ref="G136:J136"/>
    <mergeCell ref="K136:O136"/>
    <mergeCell ref="P136:T136"/>
    <mergeCell ref="G133:J133"/>
    <mergeCell ref="K133:O133"/>
    <mergeCell ref="P133:T133"/>
    <mergeCell ref="G134:J134"/>
    <mergeCell ref="K134:O134"/>
    <mergeCell ref="P134:T134"/>
    <mergeCell ref="G131:J131"/>
    <mergeCell ref="K131:O131"/>
    <mergeCell ref="P131:T131"/>
    <mergeCell ref="G132:J132"/>
    <mergeCell ref="K132:O132"/>
    <mergeCell ref="P132:T132"/>
    <mergeCell ref="K129:O129"/>
    <mergeCell ref="P129:T129"/>
    <mergeCell ref="G130:J130"/>
    <mergeCell ref="K130:O130"/>
    <mergeCell ref="P130:T130"/>
    <mergeCell ref="G122:J122"/>
    <mergeCell ref="K122:O122"/>
    <mergeCell ref="P122:T122"/>
    <mergeCell ref="G125:J125"/>
    <mergeCell ref="K125:O125"/>
    <mergeCell ref="P125:T125"/>
    <mergeCell ref="G153:J153"/>
    <mergeCell ref="K153:O153"/>
    <mergeCell ref="P153:T153"/>
    <mergeCell ref="G126:J126"/>
    <mergeCell ref="K126:O126"/>
    <mergeCell ref="P126:T126"/>
    <mergeCell ref="G127:J127"/>
    <mergeCell ref="K127:O127"/>
    <mergeCell ref="P127:T127"/>
    <mergeCell ref="G128:J128"/>
    <mergeCell ref="K128:O128"/>
    <mergeCell ref="P128:T128"/>
    <mergeCell ref="G129:J129"/>
    <mergeCell ref="G165:J165"/>
    <mergeCell ref="A28:B28"/>
    <mergeCell ref="A40:AR40"/>
    <mergeCell ref="A27:B27"/>
    <mergeCell ref="G119:J119"/>
    <mergeCell ref="K119:O119"/>
    <mergeCell ref="P119:T119"/>
    <mergeCell ref="G120:J120"/>
    <mergeCell ref="K120:O120"/>
    <mergeCell ref="P120:T120"/>
    <mergeCell ref="A115:T115"/>
    <mergeCell ref="A116:A118"/>
    <mergeCell ref="B116:B118"/>
    <mergeCell ref="C116:E116"/>
    <mergeCell ref="F116:O116"/>
    <mergeCell ref="P116:T118"/>
    <mergeCell ref="C117:C118"/>
    <mergeCell ref="D117:D118"/>
    <mergeCell ref="E117:E118"/>
    <mergeCell ref="F117:F118"/>
    <mergeCell ref="G117:J118"/>
    <mergeCell ref="K117:O118"/>
    <mergeCell ref="W9:AB9"/>
    <mergeCell ref="B9:U9"/>
    <mergeCell ref="AC9:AS9"/>
    <mergeCell ref="C10:Q10"/>
    <mergeCell ref="C11:Q11"/>
    <mergeCell ref="R12:U12"/>
    <mergeCell ref="B12:B13"/>
    <mergeCell ref="W10:AB10"/>
    <mergeCell ref="A90:AR90"/>
    <mergeCell ref="G104:AR104"/>
    <mergeCell ref="A103:AR103"/>
    <mergeCell ref="A17:AS17"/>
    <mergeCell ref="D33:D34"/>
    <mergeCell ref="F33:F34"/>
    <mergeCell ref="E33:E34"/>
    <mergeCell ref="A18:AS18"/>
    <mergeCell ref="A24:AS24"/>
    <mergeCell ref="A23:AS23"/>
    <mergeCell ref="A26:B26"/>
    <mergeCell ref="C26:AS26"/>
    <mergeCell ref="A1:AS1"/>
    <mergeCell ref="A2:AS2"/>
    <mergeCell ref="A3:AS3"/>
    <mergeCell ref="B8:D8"/>
    <mergeCell ref="E7:U7"/>
    <mergeCell ref="W8:AB8"/>
    <mergeCell ref="W7:AS7"/>
    <mergeCell ref="AC8:AS8"/>
    <mergeCell ref="E8:U8"/>
    <mergeCell ref="A6:AS6"/>
    <mergeCell ref="B7:D7"/>
    <mergeCell ref="C27:AS27"/>
    <mergeCell ref="A22:AS22"/>
    <mergeCell ref="A29:B29"/>
    <mergeCell ref="C29:AS29"/>
    <mergeCell ref="C30:AS30"/>
    <mergeCell ref="A30:B30"/>
    <mergeCell ref="B10:B11"/>
    <mergeCell ref="B14:Q14"/>
    <mergeCell ref="R14:U14"/>
    <mergeCell ref="C12:Q12"/>
    <mergeCell ref="C13:Q13"/>
    <mergeCell ref="R13:U13"/>
    <mergeCell ref="A16:AS16"/>
    <mergeCell ref="A15:AS15"/>
    <mergeCell ref="AC10:AS10"/>
    <mergeCell ref="R10:U10"/>
    <mergeCell ref="R11:U11"/>
    <mergeCell ref="W11:AB11"/>
    <mergeCell ref="AC11:AS11"/>
    <mergeCell ref="A25:AS25"/>
    <mergeCell ref="A21:AS21"/>
    <mergeCell ref="A20:AS20"/>
    <mergeCell ref="A19:AS19"/>
    <mergeCell ref="C28:AS28"/>
    <mergeCell ref="A32:AS32"/>
    <mergeCell ref="AG33:AS33"/>
    <mergeCell ref="T33:AF33"/>
    <mergeCell ref="A33:A34"/>
    <mergeCell ref="G33:S33"/>
    <mergeCell ref="B33:B34"/>
    <mergeCell ref="C33:C34"/>
    <mergeCell ref="A41:AR41"/>
    <mergeCell ref="F52:F53"/>
    <mergeCell ref="G52:S52"/>
    <mergeCell ref="T52:AF52"/>
    <mergeCell ref="AG52:AS52"/>
    <mergeCell ref="A51:AS51"/>
    <mergeCell ref="A52:A53"/>
    <mergeCell ref="B52:B53"/>
    <mergeCell ref="C52:C53"/>
    <mergeCell ref="D52:D53"/>
    <mergeCell ref="E52:E53"/>
    <mergeCell ref="A98:AR98"/>
    <mergeCell ref="A80:AR80"/>
    <mergeCell ref="A84:AR84"/>
    <mergeCell ref="G123:J123"/>
    <mergeCell ref="K123:O123"/>
    <mergeCell ref="P123:T123"/>
    <mergeCell ref="G124:J124"/>
    <mergeCell ref="K124:O124"/>
    <mergeCell ref="P124:T124"/>
    <mergeCell ref="G121:J121"/>
    <mergeCell ref="K121:O121"/>
    <mergeCell ref="P121:T121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16</vt:lpstr>
      <vt:lpstr>'POA 16'!Área_de_impresión</vt:lpstr>
      <vt:lpstr>'POA 16'!Títulos_a_imprimir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2020-06-15T16:30:15Z</cp:lastPrinted>
  <dcterms:created xsi:type="dcterms:W3CDTF">2017-07-26T16:38:31Z</dcterms:created>
  <dcterms:modified xsi:type="dcterms:W3CDTF">2024-10-27T22:36:41Z</dcterms:modified>
</cp:coreProperties>
</file>