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24/24 TERCER TRIMESTRE/05 Indicadores de Interés Público/"/>
    </mc:Choice>
  </mc:AlternateContent>
  <xr:revisionPtr revIDLastSave="0" documentId="13_ncr:1_{BB4140F8-7B22-F747-B960-DFBD18496C69}" xr6:coauthVersionLast="47" xr6:coauthVersionMax="47" xr10:uidLastSave="{00000000-0000-0000-0000-000000000000}"/>
  <bookViews>
    <workbookView xWindow="0" yWindow="740" windowWidth="2752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Formatos'!$A$7:$S$157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7" i="1" l="1"/>
  <c r="N156" i="1"/>
  <c r="N155" i="1"/>
  <c r="N151" i="1"/>
  <c r="N150" i="1"/>
  <c r="N149" i="1"/>
  <c r="N148" i="1"/>
  <c r="N146" i="1"/>
  <c r="N143" i="1"/>
  <c r="N141" i="1"/>
  <c r="N140" i="1"/>
  <c r="N137" i="1"/>
  <c r="N133" i="1"/>
  <c r="N132" i="1"/>
  <c r="N130" i="1"/>
  <c r="N129" i="1"/>
  <c r="N128" i="1"/>
  <c r="N123" i="1"/>
  <c r="N120" i="1"/>
  <c r="N118" i="1"/>
  <c r="N117" i="1"/>
  <c r="N112" i="1"/>
  <c r="N110" i="1"/>
  <c r="N102" i="1"/>
  <c r="N101" i="1"/>
  <c r="N99" i="1"/>
  <c r="N97" i="1"/>
  <c r="N96" i="1"/>
  <c r="N76" i="1"/>
  <c r="N71" i="1"/>
  <c r="N69" i="1"/>
  <c r="N66" i="1"/>
  <c r="N64" i="1"/>
  <c r="N61" i="1"/>
  <c r="N56" i="1"/>
  <c r="N55" i="1"/>
  <c r="N54" i="1"/>
  <c r="N51" i="1"/>
  <c r="N50" i="1"/>
  <c r="N47" i="1"/>
  <c r="N46" i="1"/>
  <c r="N39" i="1"/>
  <c r="N37" i="1"/>
  <c r="N33" i="1"/>
  <c r="N25" i="1"/>
  <c r="N21" i="1"/>
  <c r="N19" i="1"/>
  <c r="N18" i="1"/>
  <c r="N17" i="1"/>
  <c r="N13" i="1"/>
  <c r="N12" i="1"/>
  <c r="N10" i="1"/>
  <c r="N9" i="1"/>
  <c r="N134" i="1"/>
  <c r="N116" i="1"/>
  <c r="N115" i="1"/>
  <c r="N114" i="1"/>
  <c r="N109" i="1"/>
  <c r="N92" i="1"/>
  <c r="N91" i="1"/>
  <c r="N84" i="1"/>
  <c r="N82" i="1"/>
  <c r="N65" i="1"/>
  <c r="N59" i="1"/>
  <c r="N48" i="1"/>
  <c r="N45" i="1"/>
  <c r="N42" i="1"/>
  <c r="N38" i="1"/>
  <c r="N35" i="1"/>
  <c r="N34" i="1"/>
  <c r="N28" i="1"/>
  <c r="N26" i="1"/>
  <c r="N20" i="1"/>
  <c r="N124" i="1"/>
  <c r="N122" i="1"/>
  <c r="N121" i="1"/>
  <c r="N94" i="1"/>
  <c r="N93" i="1"/>
  <c r="N62" i="1"/>
  <c r="N58" i="1"/>
  <c r="N29" i="1"/>
  <c r="N22" i="1"/>
  <c r="N14" i="1"/>
  <c r="N147" i="1"/>
  <c r="N95" i="1"/>
  <c r="N145" i="1"/>
  <c r="N113" i="1"/>
  <c r="N111" i="1"/>
  <c r="N144" i="1"/>
  <c r="N103" i="1"/>
  <c r="N30" i="1"/>
  <c r="N70" i="1"/>
  <c r="N90" i="1"/>
  <c r="N139" i="1"/>
  <c r="N138" i="1"/>
  <c r="N87" i="1"/>
  <c r="N86" i="1"/>
  <c r="N83" i="1"/>
  <c r="N24" i="1"/>
  <c r="N142" i="1"/>
  <c r="N52" i="1"/>
  <c r="N53" i="1"/>
  <c r="N77" i="1"/>
  <c r="N79" i="1"/>
  <c r="N85" i="1"/>
  <c r="N131" i="1"/>
  <c r="N152" i="1"/>
  <c r="N80" i="1"/>
  <c r="N73" i="1"/>
  <c r="N136" i="1"/>
  <c r="N135" i="1"/>
  <c r="N107" i="1"/>
  <c r="N106" i="1"/>
  <c r="N104" i="1"/>
  <c r="N81" i="1"/>
  <c r="N154" i="1"/>
  <c r="N153" i="1"/>
  <c r="N105" i="1"/>
  <c r="N108" i="1"/>
  <c r="N78" i="1"/>
  <c r="N75" i="1"/>
  <c r="N74" i="1"/>
  <c r="N72" i="1"/>
  <c r="N68" i="1"/>
  <c r="N67" i="1"/>
  <c r="N57" i="1"/>
</calcChain>
</file>

<file path=xl/sharedStrings.xml><?xml version="1.0" encoding="utf-8"?>
<sst xmlns="http://schemas.openxmlformats.org/spreadsheetml/2006/main" count="2177" uniqueCount="802">
  <si>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</si>
  <si>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</si>
  <si>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</si>
  <si>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</si>
  <si>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</si>
  <si>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</si>
  <si>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</si>
  <si>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</si>
  <si>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</si>
  <si>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</si>
  <si>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</si>
  <si>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</si>
  <si>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</si>
  <si>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</si>
  <si>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</si>
  <si>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</si>
  <si>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</si>
  <si>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</si>
  <si>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</si>
  <si>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</si>
  <si>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</si>
  <si>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</si>
  <si>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</si>
  <si>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</si>
  <si>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</si>
  <si>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</si>
  <si>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</si>
  <si>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</si>
  <si>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</si>
  <si>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</si>
  <si>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</si>
  <si>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</si>
  <si>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</si>
  <si>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</si>
  <si>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</si>
  <si>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</si>
  <si>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</si>
  <si>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</si>
  <si>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</si>
  <si>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</si>
  <si>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</si>
  <si>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</si>
  <si>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</si>
  <si>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</si>
  <si>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</si>
  <si>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</si>
  <si>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</si>
  <si>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</si>
  <si>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</si>
  <si>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</si>
  <si>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</si>
  <si>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</si>
  <si>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</si>
  <si>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</si>
  <si>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Medir el indice de confianza ciudadana al Gobierno Municipal.</t>
  </si>
  <si>
    <t>Tasa de variación de indice de confianza ciudadana al Gobierno Municipal.</t>
  </si>
  <si>
    <t>Eficacia</t>
  </si>
  <si>
    <t>Porcentaje</t>
  </si>
  <si>
    <t>Anual</t>
  </si>
  <si>
    <t>Informe anual de resultados de la Presidencia Municipal.</t>
  </si>
  <si>
    <t>Tesorería Municipal</t>
  </si>
  <si>
    <t>Medir el avance en el cumplimiento de las acciones institucionales del Gobierno Municipal.</t>
  </si>
  <si>
    <t>Porcentaje del cumplimiento de acciones institucionales.</t>
  </si>
  <si>
    <t>Conocer el grado de cumplimiento en la realización de las acciones institucionales del Gobierno Municipal.</t>
  </si>
  <si>
    <t>PCAI=(AIR/AIN)*100</t>
  </si>
  <si>
    <t>100 a 80%</t>
  </si>
  <si>
    <t>Incrementar el cumplimiento de acciones institucionales en un 100%.</t>
  </si>
  <si>
    <t>Informe de Gobierno de la Administración Municipal.</t>
  </si>
  <si>
    <t>Medir el avance en la actualización del marco Normativo Municipal.</t>
  </si>
  <si>
    <t>Porcentaje de actualización del Marco Normativo Municipal.</t>
  </si>
  <si>
    <t>Conocer el grado de avance en la actualización del Marco Normativo Municipal.</t>
  </si>
  <si>
    <t>PAMNM=(ENE/ENN)*100</t>
  </si>
  <si>
    <t>Semestral</t>
  </si>
  <si>
    <t>Actualizar al 100 % el Marco Normativo Municipal.</t>
  </si>
  <si>
    <t>Informe anual de resultados de Secretaria General.</t>
  </si>
  <si>
    <t>Medir el avance en el cumplimiento de los Programas Operativos Anuales.</t>
  </si>
  <si>
    <t>Porcentaje de cumplimiento de los programas Operativos Anuales.</t>
  </si>
  <si>
    <t>Conocer el grado de cumplimiento de los Programas Operativos Anuales.</t>
  </si>
  <si>
    <t>PCPOA=(POAC/TPOA)*100</t>
  </si>
  <si>
    <t>100 a 90%</t>
  </si>
  <si>
    <t>Mejorar en un 90% el cumplimiento de los Programas Operativos Anuales del Ayuntamiento.</t>
  </si>
  <si>
    <t>Informe anual de resultados de la Contraloria Interna Municipal.</t>
  </si>
  <si>
    <t>Medir el avance en la actualización del Marco Normativo de todas las áreas de la estructura órganica.</t>
  </si>
  <si>
    <t>Porcentaje de áreas de la estructura órganica con Marco Normativo actualizado.</t>
  </si>
  <si>
    <t>Conocer el grado de cumplimiento en la actualización del Marco Normativo de todas las áreas de la estructura órganica del Ayuntamiento.</t>
  </si>
  <si>
    <t>PAEOMNA=(AMNA/TAEO)*100</t>
  </si>
  <si>
    <t>Estructura Órganica con Marco Normativo al 100%</t>
  </si>
  <si>
    <t>Informe anual de resultados de la Secretaria General.</t>
  </si>
  <si>
    <t>Medir el avance en la atención de los requerimientos de orden jurídico.</t>
  </si>
  <si>
    <t>Porcentaje de requerimientos de orden jurídico atendidos.</t>
  </si>
  <si>
    <t>Conocer el grado de avance en la atención de los requerimientos de orden jurídico del Ayuntamiento.</t>
  </si>
  <si>
    <t>PROJA=(ROJA/TROJ)*100</t>
  </si>
  <si>
    <t>100 a 70%</t>
  </si>
  <si>
    <t>Atender al 100% los requerimientos de orden juridico.</t>
  </si>
  <si>
    <t>Informe anual de resultados de la Coordinación Jurídica.</t>
  </si>
  <si>
    <t>Medir el avance en la atención de eventualidades .</t>
  </si>
  <si>
    <t>Porcentaje de eventualidades atendidas.</t>
  </si>
  <si>
    <t>Conocer el grado de avance en la atención de eventualidades en el municipio.</t>
  </si>
  <si>
    <t xml:space="preserve"> PEA=(EA/TE)*100</t>
  </si>
  <si>
    <t>70 a 60%</t>
  </si>
  <si>
    <t>Dar atención al 70% de eventualidades en el municipio.</t>
  </si>
  <si>
    <t>Informe anual de resultados de todas las áreas de estructura órganica del Ayuntamiento.</t>
  </si>
  <si>
    <t>Medir el indice de variación de observaciones de incumplimiento realizadas por dependencias responsables de sector.</t>
  </si>
  <si>
    <t>Tasa de variación de observaciones de incumplimiento realizadas por dependencias responsables de sector.</t>
  </si>
  <si>
    <t>Medir el indice de variación de recomendaciones emitidas por regidores a las áreas de su comisión.</t>
  </si>
  <si>
    <t>Tasa de variacion de recomendaciones de regidores a las áreas de su comisión.</t>
  </si>
  <si>
    <t>Informe anual de resultados de Regidurias.</t>
  </si>
  <si>
    <t>Medir el cumplimiento de Sesiones de Cabildo realizadas .</t>
  </si>
  <si>
    <t>Porcentaje de sesiones de Cabildo realizadas</t>
  </si>
  <si>
    <t>Conocer el grado de cumplimiento de Sesiones de Cabildo realizadas, en relación a las que marca la ley.</t>
  </si>
  <si>
    <t xml:space="preserve"> PSCR=(SCR/TSML)*100</t>
  </si>
  <si>
    <t>Realizar en un 100% de acuerdo a la ley las sesiones de Cabildo.</t>
  </si>
  <si>
    <t>Medir el número de establecimientos comerciales irregulares .</t>
  </si>
  <si>
    <t>Tasa de variación de actos registrales.</t>
  </si>
  <si>
    <t>Conocer el grado de ordenamiento de los establecimientos comerciales.</t>
  </si>
  <si>
    <t>Regular el 100% de establecimientos comerciales.</t>
  </si>
  <si>
    <t>Informe anual de resultados de la Coordinación de Gobernación, Reglamentos y Espectaculos.</t>
  </si>
  <si>
    <t>Medir la variación de actos registrales.</t>
  </si>
  <si>
    <t>Porcentaje de establecimientos comerciales irregulares.</t>
  </si>
  <si>
    <t>PECI=(ECI/TEC)*100</t>
  </si>
  <si>
    <t>Informe anual de resultados de la Dirección de registro civil.</t>
  </si>
  <si>
    <t>Medir el número de población beneficiada con acciones institucionales del Gobierno Municipal.</t>
  </si>
  <si>
    <t>Porcentaje de población beneficiada con acciones institucionales.</t>
  </si>
  <si>
    <t>Conocer el grado de población beneficiada con acciones institucionales del Gobierno Municipal.</t>
  </si>
  <si>
    <t>PPBAI=(PB/TP)*100</t>
  </si>
  <si>
    <t>Incrementar el porcentaje de población beneficiada en un 80%.</t>
  </si>
  <si>
    <t>Medir el avance en las estrategias implementadas para la atención de la demanda ciudadana.</t>
  </si>
  <si>
    <t>Porcentaje de estrategias implementadas.</t>
  </si>
  <si>
    <t>Conocer el grado de avance en las estrategias implementadas para la atención de la demanda ciudadana.</t>
  </si>
  <si>
    <t>PEI=(EI/EP)*100</t>
  </si>
  <si>
    <t>Medir el avance en la atención a la demanda ciudadana.</t>
  </si>
  <si>
    <t>Porcentaje de atención de la demanda ciudadana.</t>
  </si>
  <si>
    <t>Conocer el grado de atención a la demanda ciudadana.</t>
  </si>
  <si>
    <t>PADC=(TSA/TSR)*100</t>
  </si>
  <si>
    <t>Atender en un 70% la demanda ciudadana.</t>
  </si>
  <si>
    <t>Medir el indice de mujeres muertas por violencia intrafamiliar en el municipio.</t>
  </si>
  <si>
    <t>Tasa de variación de mujeres muertas por violencia intrafamiliar en el municipio.</t>
  </si>
  <si>
    <t>Informe anual de resultados de la Dirección de Seguridad Pública y la Coordinación de la secretaria de la mujer.</t>
  </si>
  <si>
    <t>Medir el porcentaje de hogares con mujeres violentadas.</t>
  </si>
  <si>
    <t>Porcentaje de hogares con mujeres violentadas.</t>
  </si>
  <si>
    <t>Conocer la variación del porcentaje de hogares con mujeres violentadas en el municipio.</t>
  </si>
  <si>
    <t>PHMV=(NHMV/THM)*100</t>
  </si>
  <si>
    <t>Disminuir en un 20% el número de hogares con mujeres violentadas.</t>
  </si>
  <si>
    <t>Informe anual de resultados de la Coordinación de la secretaria de la mujer.</t>
  </si>
  <si>
    <t>Medir el porcentaje de familias con conocimientos de los derechos de la mujer.</t>
  </si>
  <si>
    <t>Porcentaje de familias con conocimientos de los derechos de la mujer.</t>
  </si>
  <si>
    <t>Conocer el porcentaje de familias con conocimientos de los derechos de la mujer en el municipio.</t>
  </si>
  <si>
    <t>PFCDM=(NFCDM/TFM)*100</t>
  </si>
  <si>
    <t>Difundir en un 100% de familias del municipio los derechos de la mujer.</t>
  </si>
  <si>
    <t>Medir el porcentaje de implementación de programas para el desarrollo de la mujer.</t>
  </si>
  <si>
    <t>Porcentaje de implementación de programas para el desarrollo de la mujer.</t>
  </si>
  <si>
    <t>Conocer el porcentaje de implementación de programas para el desarrollo de la mujer en el municipio.</t>
  </si>
  <si>
    <t>PIPDM=(NPIDM/TPFI)*100</t>
  </si>
  <si>
    <t>Implementar en un 80% los programas para el desarrollo de las mujeres del municipio (5 programas).</t>
  </si>
  <si>
    <t>Medir el porcentaje de  asistencia de familias a talleres de los derechos de la mujer.</t>
  </si>
  <si>
    <t>Porcentaje de asistencia de familias a talleres de los derechos de la mujer.</t>
  </si>
  <si>
    <t>Conocer el porcentaje de  asistencia de familias a talleres de los derechos de la mujer en el municipio.</t>
  </si>
  <si>
    <t>PAFTDM=(NFAT/TFCA)*100</t>
  </si>
  <si>
    <t>Impartir en un 90% de familias el taller derechos de la mujer.</t>
  </si>
  <si>
    <t>Medir el porcentaje de mujeres vulnerables que solicitan asesoria jurídica y psicológica.</t>
  </si>
  <si>
    <t>Porcentaje de mujeres vulnerables que solicitan asesoria jurídica y psicológica.</t>
  </si>
  <si>
    <t>Conocer el porcentaje de mujeres vulnerables que solicitan asesoria jurídica y psicológica.</t>
  </si>
  <si>
    <t>PMVSAJS=(NMVSA/TMV)*100</t>
  </si>
  <si>
    <t>Atender en un 80% de mujeres vulnerables que solicitan asesoria jurídica y psicológica.</t>
  </si>
  <si>
    <t>Medir el porcentaje de mujeres beneficiadas con apoyos de programas de gobierno.</t>
  </si>
  <si>
    <t>Porcentaje de mujeres beneficiadas con apoyos de programas de gobierno.</t>
  </si>
  <si>
    <t>Conocer el porcentaje de mujeres beneficiadas con apoyos de programas de gobierno.</t>
  </si>
  <si>
    <t>PMBAPG=(NMBAPG/TMSA)*100</t>
  </si>
  <si>
    <t>Gestionar en un 70% los beneficios para las mujeres del municipio.</t>
  </si>
  <si>
    <t>Medir el porcentaje de mujeres autoempleadas del total que asistieron a talleres.</t>
  </si>
  <si>
    <t>Porcentaje de Mujeres Autoempleadas.</t>
  </si>
  <si>
    <t>Conocer el porcentaje de mujeres que lograron autoemplearse al asistir a talleres de autoempleo.</t>
  </si>
  <si>
    <t>PMA=(TMA/TMAT)*100</t>
  </si>
  <si>
    <t>30 a 20%</t>
  </si>
  <si>
    <t>Autoemplear a un 30% de Mujeres asistentes a talleres.</t>
  </si>
  <si>
    <t>Medir el indice de percepción de inseguridad en la población.</t>
  </si>
  <si>
    <t>Tasa de variación de indice de percepción de inseguridad.</t>
  </si>
  <si>
    <t>Informe anual de resultados de la Dirección de Seguridad Pública.</t>
  </si>
  <si>
    <t>Medir la confianza de la población hacia los cuerpos de seguridad pública.</t>
  </si>
  <si>
    <t>Tasa de variación de indice de confianza en cuerpos de seguridad pública.</t>
  </si>
  <si>
    <t>Medir el avance en el equipamiento de los elementos del cuerpo de seguridad pública.</t>
  </si>
  <si>
    <t>Porcentaje de elementos de los cuerpos de seguridad equipados.</t>
  </si>
  <si>
    <t>Conocer el grado de avance en el equipamiento de los elementos del cuerpo de seguridad pública.</t>
  </si>
  <si>
    <t xml:space="preserve"> PECSE=(EE/TE)*100</t>
  </si>
  <si>
    <t>100 a 70 %</t>
  </si>
  <si>
    <t>Incrementar en un 100% el número de elementos equipados de los cuerpos de seguridad.</t>
  </si>
  <si>
    <t>Medir el avance en la certificación de los elementos policiacos.</t>
  </si>
  <si>
    <t>Porcentaje de elementos policiacos certificados.</t>
  </si>
  <si>
    <t>Conocer el grado de avance en la certificación de los elementos policiacos.</t>
  </si>
  <si>
    <t>PEPC=(TEC/TE)*100.</t>
  </si>
  <si>
    <t>Certificar en un 80% a los elementos policiacos de la Dirección de Seguridad.</t>
  </si>
  <si>
    <t>Medir el avance en el mejoramiento de la infraestructura urbana para la seguridad.</t>
  </si>
  <si>
    <t>Porcentaje de mejoramiento de la infraestructura urbana para seguridad.</t>
  </si>
  <si>
    <t>Conocer el grado de avance en el mejoramiento de la infraestructura urbana para mejorar la seguridad.</t>
  </si>
  <si>
    <t>PMIUS=(IUSM/TIUSN)*100.</t>
  </si>
  <si>
    <t>Incrementar en un 80% el mejoramiento de la infraestructura urbana para seguridad.</t>
  </si>
  <si>
    <t>Informe anual de resultados de la Dirección de Seguridad Pública; la Dirección de Tránsito Municipal y la Dirección de Servicios Públicos.</t>
  </si>
  <si>
    <t>Medir el avance en el número de operativos de seguridad y vigilancia.</t>
  </si>
  <si>
    <t>Tasa de variación de operativos de seguridad y vigilancia.</t>
  </si>
  <si>
    <t>Informe anual de resultados de la Dirección de Seguridad Pública, Dirección de Tránsito Municipal y Dirección de Protección civil.</t>
  </si>
  <si>
    <t>Medir el número de vehiculos que se encuentran funcionando.</t>
  </si>
  <si>
    <t>Porcentaje de vehiculos funcionando.</t>
  </si>
  <si>
    <t>Conocer la capacidad de funcionamiento del parque vehicular de los cuerpos de seguridad pública.</t>
  </si>
  <si>
    <t>PVF=(VS/TV)*100</t>
  </si>
  <si>
    <t>Mantener funcionando al 100% el parque vehicular.</t>
  </si>
  <si>
    <t>Medir la eficacia de elementos aprobados y elementos incritos a cursos.</t>
  </si>
  <si>
    <t>Porcentaje de elementos con cursos aprobados.</t>
  </si>
  <si>
    <t>Conocer la eficacia de elementos aprobados y elementos incritos a cursos.</t>
  </si>
  <si>
    <t>PECA=(TEC/TEI)*100</t>
  </si>
  <si>
    <t>Que los elementos aprueben los cursos en un 80% de los elementos inscritos.</t>
  </si>
  <si>
    <t>Medir el pago del servicio de alumbrado público.</t>
  </si>
  <si>
    <t>Porcentaje de pago de servicio de alumbrado público.</t>
  </si>
  <si>
    <t>Conocer el grado de cumplimiento en el pago de servicio de alumbrado público.</t>
  </si>
  <si>
    <t xml:space="preserve"> PPSAP=(TPE/TPN)*100</t>
  </si>
  <si>
    <t>Pago de servicio de alumbrado público al 100%</t>
  </si>
  <si>
    <t>Informe anual de resultados de la Dirección de Seguridad Pública y Tesoreria Municipal.</t>
  </si>
  <si>
    <t>Tasa de variación de indice de confianza en los cuerpos de seguridad.</t>
  </si>
  <si>
    <t>Informe anual de resultados de la Dirección de Transito Municipal.</t>
  </si>
  <si>
    <t>Medir la confianza de la población hacia el cuerpo de Transito Municipal.</t>
  </si>
  <si>
    <t>Tasa de variación de indice de confianza en el cuerpo de Transito Municipal.</t>
  </si>
  <si>
    <t>Medir el avance en el mejoramiento de la infraestructura urbana para la movilidad.</t>
  </si>
  <si>
    <t>Porcentaje de infraestructura urbana para la movilidad realizada.</t>
  </si>
  <si>
    <t>Conocer el grado de avance en el mejoramiento de la infraestructura urbana para mejorar la movilidad.</t>
  </si>
  <si>
    <t>PIUMR=(IUMR/IUMN)*100</t>
  </si>
  <si>
    <t>Incrementar en un 80% el mejoramiento de la infraestructura urbana para movilidad.</t>
  </si>
  <si>
    <t>Informe anual de resultados de la Dirección de Tránsito Municipal.</t>
  </si>
  <si>
    <t>Medir la variación del número de incidentes viales.</t>
  </si>
  <si>
    <t>Tasa de variacion de incidentes viales.</t>
  </si>
  <si>
    <t>Informe anual de resultados de la Dirección Tránsito Municipal.</t>
  </si>
  <si>
    <t>Medir la variación del número de afectaciones por desastres naturales.</t>
  </si>
  <si>
    <t>Tasa de variación de afectaciones por desastres naturales.</t>
  </si>
  <si>
    <t>Informe anual de resultados de la Dirección de Protección Civil.</t>
  </si>
  <si>
    <t>Medir el avance en el número de población con conocimiento en la cultura de la prevención.</t>
  </si>
  <si>
    <t>Porcentaje de población capacitada en cultura de la prevención.</t>
  </si>
  <si>
    <t>Conocer el avance en el número de población con conocimiento en la cultura de la prevención.</t>
  </si>
  <si>
    <t>PPCCP=(TPC/TPM)*100</t>
  </si>
  <si>
    <t>Capacitar en un 80% a la población en conocimientos de cultura de la prevención.</t>
  </si>
  <si>
    <t>Medir el avance en la implementación de las estrategias para la prevención.</t>
  </si>
  <si>
    <t>Porcentaje de estrategias para la prevención implementadas.</t>
  </si>
  <si>
    <t>Conocer el avance en la implementación de las estrategias para la prevención.</t>
  </si>
  <si>
    <t>PEPI=(TEI/TEN)*100</t>
  </si>
  <si>
    <t>Implementar en un 100% las estrategias para la prevención (4 Estrategias).</t>
  </si>
  <si>
    <t>Medir el avance en el estudio de zonas de riesgo en el municipio.</t>
  </si>
  <si>
    <t>Porcentaje de zonas de riesgos estudiadas en el municipio.</t>
  </si>
  <si>
    <t>Conocer el avance en en el estudio de zonas de riesgo en el municipio.</t>
  </si>
  <si>
    <t>PZREM=(ZRE/TZR)*100</t>
  </si>
  <si>
    <t>Identificación al 100% de las zonas de riesgo en el municipio.</t>
  </si>
  <si>
    <t>Medir la asistencia de la población a los talleres de prevención de desastres.</t>
  </si>
  <si>
    <t>Porcentaje de asistencia de la población a talleres de prevención de desastres.</t>
  </si>
  <si>
    <t>Conocer el grado de asistencia de la población a los talleres de prevención de desastres.</t>
  </si>
  <si>
    <t>PAPTPD=(NA/NAI)*100</t>
  </si>
  <si>
    <t>Incrementar en un 80% la asistencia a talleres de prevención de desastres</t>
  </si>
  <si>
    <t>Medir el indice de variación del número de solicitudes de información pública.</t>
  </si>
  <si>
    <t>Tasa de variación del número de solicitudes de información Pública.</t>
  </si>
  <si>
    <t>Informe anual de resultados de la Unidad de Transparencia.</t>
  </si>
  <si>
    <t>Medir el porcentaje de seguimiento a las acciones de gobierno.</t>
  </si>
  <si>
    <t>Porcentaje del seguimiento a las acciones de gobierno.</t>
  </si>
  <si>
    <t>Conocer el grado de avance en el seguimiento a las acciones de gobierno.</t>
  </si>
  <si>
    <t>PSAG=(AGS/TAG)*100</t>
  </si>
  <si>
    <t>Dar seguimiento al 100% de las acciones del gobierno municipal .</t>
  </si>
  <si>
    <t>Informe anual de resultados del Órgano de control interno municipal.</t>
  </si>
  <si>
    <t>Medir el porcentaje de información pública disponible para el ciudadano.</t>
  </si>
  <si>
    <t>Porcentaje de información pública disponible al ciudadano.</t>
  </si>
  <si>
    <t>Conocer el grado de avance en el porcentaje de información pública disponible para la ciudadania.</t>
  </si>
  <si>
    <t>PIPDC=(IPMD/TIPG)*100</t>
  </si>
  <si>
    <t>Disponibilidad al 100% de la información pública generada.</t>
  </si>
  <si>
    <t>Medir el porcentaje de acciones financieras con observaciones.</t>
  </si>
  <si>
    <t>Porcentaje de acciones financieras con observaciones.</t>
  </si>
  <si>
    <t>Conocer el grado de acciones financieras con observaciones.</t>
  </si>
  <si>
    <t>PAFCO=(AFCO/TAF)*100</t>
  </si>
  <si>
    <t>Disminuir a un 10% el número de acciones financieras con observaciones.</t>
  </si>
  <si>
    <t>Medir el porcentaje de acciones administrativas con observaciones.</t>
  </si>
  <si>
    <t>Porcentaje de acciones administrativas con observaciones.</t>
  </si>
  <si>
    <t>Conocer el grado de acciones administrativas con observaciones.</t>
  </si>
  <si>
    <t>PAACO=(AACO/TAA)*100</t>
  </si>
  <si>
    <t>Disminuir a un 10% el número de acciones administrativas con observaciones.</t>
  </si>
  <si>
    <t>Medir el porcentaje de información pública requerida, registrada en la Plataforma Nacional de Transparencia.</t>
  </si>
  <si>
    <t>Porcentaje de información pública requerida, registrada en la Plataforma Nacional de Transparencia.</t>
  </si>
  <si>
    <t>Conocer el grado de avance en el registro de información pública requerida, en la Plataforma Nacional de Transparencia.</t>
  </si>
  <si>
    <t>PIPRRPNT=(IR/TIR)*100</t>
  </si>
  <si>
    <t xml:space="preserve">Registrar al 100% la información pública requerida en la Plataforma nacional de Transparencia. </t>
  </si>
  <si>
    <t>Medir el porcentaje de solicitudes de información pública con atención positiva.</t>
  </si>
  <si>
    <t>Porcentaje de atención positiva a solicitudes de información pública.</t>
  </si>
  <si>
    <t>Conocer el grado de avance en el porcentaje de solicitudes de información pública con atención positiva.</t>
  </si>
  <si>
    <t>PAPSIP=(SIPAP/TSIP)*100</t>
  </si>
  <si>
    <t>Atender de manera positiva el 100% de las solicitudes de información pública.</t>
  </si>
  <si>
    <t>Medir el porcentaje de información nueva, registrada en pagina electrónica del Ayuntamiento.</t>
  </si>
  <si>
    <t>Porcentaje de información nueva registrada en pagina electrónica del Ayuntamiento.</t>
  </si>
  <si>
    <t>Conocer el grado de avance en el porcentaje de información nueva, registrada en pagina electrónica del Ayuntamiento.</t>
  </si>
  <si>
    <t>PINRPEA=(INR/TIE)*100</t>
  </si>
  <si>
    <t>Incrementar en un 100% la información registrada en pagina electrónica del Ayuntamiento.</t>
  </si>
  <si>
    <t>Informe anual de resultados de la Coordinación de Comunicación Social.</t>
  </si>
  <si>
    <t>Tasa de variación del porcentaje de población en pobreza extrema.</t>
  </si>
  <si>
    <t>Informe anual de resultados de la Dirección del DIF Municipal.</t>
  </si>
  <si>
    <t>Medir el porcentaje de familias beneficiadas con acciones de gobierno.</t>
  </si>
  <si>
    <t>Porcentaje de familias beneficiadas con acciones de gobierno.</t>
  </si>
  <si>
    <t>Conocer la variación del porcentaje de familias beneficiadas con acciones de gobierno del total de familias del municipio.</t>
  </si>
  <si>
    <t>PFBAG=(NFBAG/TFM)*100</t>
  </si>
  <si>
    <t>100 a 60%</t>
  </si>
  <si>
    <t>Beneficiar al mayor número de familias con acciones de gobierno en un 70%.</t>
  </si>
  <si>
    <t>Medir el porcentaje de acciones de gobierno que atienden a familias vulnerables.</t>
  </si>
  <si>
    <t>Porcentaje de acciones de gobierno que atiendan a familias vulnerables.</t>
  </si>
  <si>
    <t>Conocer el porcentaje de acciones de gobierno que atienden a familias vulnerables del total de acciones de gobierno.</t>
  </si>
  <si>
    <t>PAGAFV=(NAGAFV/TAG)*100</t>
  </si>
  <si>
    <t>Incrementar acciones de gobierno que atiendan a familias vulnerables en un 80%.</t>
  </si>
  <si>
    <t>Medir el porcentaje de grupos vulnerables atendidos.</t>
  </si>
  <si>
    <t>Porcentaje de grupos vulnerables atendidos.</t>
  </si>
  <si>
    <t>Conocer el porcentaje de grupos vulnerables atendidos del total de grupos vulnerables en el municipio.</t>
  </si>
  <si>
    <t>PGVA=(NGVA/TGVEM)*100</t>
  </si>
  <si>
    <t>Atender a todos los grupos vulnerables de la población en un 90%.</t>
  </si>
  <si>
    <t>Medir el porcentaje de servidores públicos capacitados en materia de asistencia social.</t>
  </si>
  <si>
    <t>Porcentaje de servidores públicos capacitados en materia de asistencia social.</t>
  </si>
  <si>
    <t>Conocer el porcentaje de servidores públicos capacitados en materia de asistencia social del total de servidores públicos en el Ayuntamiento.</t>
  </si>
  <si>
    <t>PSPCMAS=(NSPCMAS/TSP)*100</t>
  </si>
  <si>
    <t>Capacitar al 100% de servidores públicos en materia de asistencia social.</t>
  </si>
  <si>
    <t>Medir el porcentaje de número de asistentes a talleres con oficios desarrollados.</t>
  </si>
  <si>
    <t>Porcentaje de número de asistentes a talleres con oficios desarrollados.</t>
  </si>
  <si>
    <t>Conocer el porcentaje de número de asistentes a talleres con oficios desarrollados del total de asistentes a talleres.</t>
  </si>
  <si>
    <t>PNATOD=(NATOD/TAT)*100</t>
  </si>
  <si>
    <t>Incrementar el número de asistentes a talleres con oficios desarrollados en un 70%.</t>
  </si>
  <si>
    <t>Medir el porcentaje de familias vulnerables atendidas con asesoria jurídica y psicológica.</t>
  </si>
  <si>
    <t>Porcentaje de familias vulnerables atendidas con asesoria jurídica y psicológica.</t>
  </si>
  <si>
    <t>Conocer el porcentaje de familias vulnerables atendidas con asesoria jurídica y psicológica.</t>
  </si>
  <si>
    <t>PFVAAJS=(NFVSA/TFV)*100</t>
  </si>
  <si>
    <t>Atender al mayor número de familias vulnerables que solicitan asesoria jurídica y psicológica en un 90%.</t>
  </si>
  <si>
    <t>Medir el porcentaje de población vulnerable en el municipio.</t>
  </si>
  <si>
    <t>Porcentaje de población vulnerable en el municipio.</t>
  </si>
  <si>
    <t>Conocer el porcentaje de población vulnerable en el municipio del total de la población.</t>
  </si>
  <si>
    <t>PPVM=(NPV/TP)*100</t>
  </si>
  <si>
    <t>Identificar el 100% de la población vulnerable en el municipio.</t>
  </si>
  <si>
    <t>Medir el porcentaje de apoyos brindados a grupos vulnerables.</t>
  </si>
  <si>
    <t>Porcentaje de apoyos brindados a grupos vulnerables.</t>
  </si>
  <si>
    <t>Conocer el porcentaje de apoyos brindados a grupos vulnerables del total de apoyos gestionados.</t>
  </si>
  <si>
    <t>PABGV=(NABGV/TAG)*100</t>
  </si>
  <si>
    <t>Gestionar la mayor cantidad de beneficios para los grupos vulnerables del municipio en un 80%.</t>
  </si>
  <si>
    <t>Medir el porcentaje de personal del DIF municipal capacitado.</t>
  </si>
  <si>
    <t>Porcentaje de personal del DIF municipal capacitado.</t>
  </si>
  <si>
    <t>Conocer el porcentaje de personal del DIF municipal capacitado del total de personal del DIF.</t>
  </si>
  <si>
    <t>PPDIFC=(NPDIFC/TPDIF)*100</t>
  </si>
  <si>
    <t xml:space="preserve">Capacitar al 100% al personal del DIF municipal. </t>
  </si>
  <si>
    <t>Porcentaje de población con escolaridad.</t>
  </si>
  <si>
    <t>Conocer el porcentaje de población con escolaridad en el municipio.</t>
  </si>
  <si>
    <t>PPCE=(PCE/TPM)*100</t>
  </si>
  <si>
    <t>3 a 2.5%</t>
  </si>
  <si>
    <t>Incrementar en un 3% el número de personas con escolaridad.</t>
  </si>
  <si>
    <t>Informe anual de resultados de la Dirección de Educación y cultura. CENSO INEGI 2020 e intercensal 2025.</t>
  </si>
  <si>
    <t>Conocer el porcentaje de escuelas mejoradas, del total de escuelas en el municipio.</t>
  </si>
  <si>
    <t>Porcentaje de escuelas mejoradas.</t>
  </si>
  <si>
    <t>PEM=(EM/TE)*100</t>
  </si>
  <si>
    <t>Mejorar en un 3% el número de escuelas del total existentes.</t>
  </si>
  <si>
    <t xml:space="preserve">Informe anual de resultados de la Dirección de Educación y cultura y Dirección de Obras Públicas.   </t>
  </si>
  <si>
    <t>Conocer el porcentaje de escuelas censadas, del total de escuelas en el municipio.</t>
  </si>
  <si>
    <t>Porcentaje de escuelas censadas.</t>
  </si>
  <si>
    <t>PEC=(EC/TE)*100</t>
  </si>
  <si>
    <t>Censar el 100% de escuelas del municipio.</t>
  </si>
  <si>
    <t xml:space="preserve">Informe anual de resultados de la Dirección de Educación y cultura.   </t>
  </si>
  <si>
    <t>Conocer el porcentaje de acciones realizadas para la construcción de infraestructura educativa, en relación al total de gestiones para la construcción de infraestructura educativa.</t>
  </si>
  <si>
    <t>Porcentaje de acciones realizadas para la construcción de infraestructura educativa.</t>
  </si>
  <si>
    <t>PARCIE=(NAR/TGR)*100</t>
  </si>
  <si>
    <t>Informe anual de resultados de la Dirección de Educación y cultura.</t>
  </si>
  <si>
    <t>Conocer el porcentaje de escuelas con carencias, del total de escuelas en el municipio.</t>
  </si>
  <si>
    <t>Porcentaje de escuelas con carencias.</t>
  </si>
  <si>
    <t>Conocer el porcentaje de construcción de aulas didacticas, del total de aulas didacticas necesarias en el municipio.</t>
  </si>
  <si>
    <t>Porcentaje de construcción de aulas didacticas.</t>
  </si>
  <si>
    <t>PCAD=(NAC/TAN)*100</t>
  </si>
  <si>
    <t>3 a 2%</t>
  </si>
  <si>
    <t>Avanzar en un 3% en la construcción de aulas necesarias.</t>
  </si>
  <si>
    <t>Conocer el porcentaje de  recursos del FAISM asignados al Rubro de Educación, del total de recursos del FAISM asignados al municipio.</t>
  </si>
  <si>
    <t>Porcentaje de recursos del FAISM asignados al Rubro de Educación.</t>
  </si>
  <si>
    <t>PRFARE=(RFARE/TRF)*100</t>
  </si>
  <si>
    <t>7.13 a 6%</t>
  </si>
  <si>
    <t>Conocer el porcentaje de población infantil beneficiada con desayunos calientes.</t>
  </si>
  <si>
    <t>Porcentaje de población infantil beneficiada con desayunos calientes.</t>
  </si>
  <si>
    <t>PPIBDC=(PIB/TPI)*100</t>
  </si>
  <si>
    <t>Beneficiar a un 3% de población infantil con desayunos calientes.</t>
  </si>
  <si>
    <t>Informe anual de resultados de la Dirección de Desarrollo Social.</t>
  </si>
  <si>
    <t>Conocer el porcentaje de población beneficiada con programa de alimentación.</t>
  </si>
  <si>
    <t>Porcentaje de población beneficiada con programa de alimentación.</t>
  </si>
  <si>
    <t>PPBPA=(PB/TPCA)*100</t>
  </si>
  <si>
    <t>Beneficiar en un 3% de la población que tiene carencia alimentaria.</t>
  </si>
  <si>
    <t>Conocer el porcentaje de estrategias para la alimentación nutritiva y de calidad fueron implementadas, de las programadas</t>
  </si>
  <si>
    <t>Porcentaje de estrategias para la alimentación nutritiva y de calidad implementadas.</t>
  </si>
  <si>
    <t>PEANCI=(EI/TEP)*100</t>
  </si>
  <si>
    <t>Implementar en un 100% las estrategias programadas (2 estrategias).</t>
  </si>
  <si>
    <t>Conocer el porcentaje de acciones realizadas para la dotación de Desayunos Calientes.</t>
  </si>
  <si>
    <t>Porcentaje de acciones realizadas para la dotación de Desayunos Calientes.</t>
  </si>
  <si>
    <t>PARDDC=(NAR/TG)*100</t>
  </si>
  <si>
    <t>Lograr un 10% de las gestiones realizadas.</t>
  </si>
  <si>
    <t>Conocer el porcentaje de población beneficiada con comedores comunitarios, del total de población con crencia alimentaria en el municipio.</t>
  </si>
  <si>
    <t>Porcentaje de población beneficiada con comedores comunitarios.</t>
  </si>
  <si>
    <t>PPBCCC=(PBCCC/TPCCA)*100</t>
  </si>
  <si>
    <t>Beneficiar a un 3% de población con carencia alimentaria.</t>
  </si>
  <si>
    <t>Informe anual de resultados de la Dirección de Obras Públicas y Desarrollo Social.</t>
  </si>
  <si>
    <t>Conocer el porcentaje de comedores comunitarios construidos, del total que se necesitan construir.</t>
  </si>
  <si>
    <t>Porcentaje de comedores comunitarios construidos.</t>
  </si>
  <si>
    <t>PCCC=(CCC/CCN)*100</t>
  </si>
  <si>
    <t>10 a 8%</t>
  </si>
  <si>
    <t>Avanzar en un 10% en la construcción de comedores comunitarios.</t>
  </si>
  <si>
    <t>Conocer el porcentaje de recursos del FAISM asignados a la construcción de comedores comunitarios, del total de recursos del FAISM asignados al municipio.</t>
  </si>
  <si>
    <t>Porcentaje de recursos del FAISM asignados a la construcción de comedores comunitarios.</t>
  </si>
  <si>
    <t xml:space="preserve"> PRFACCC=(RFACCC/TRF)*100</t>
  </si>
  <si>
    <t>5 a 4%</t>
  </si>
  <si>
    <t>Tasa de variación del porcentaje de personas sin acceso a los servicios de salud.</t>
  </si>
  <si>
    <t>Conocer la variación del porcentaje de población atendida con servicios de salud del total de población del municipio.</t>
  </si>
  <si>
    <t>Porcentaje de población atendida con servicios de salud.</t>
  </si>
  <si>
    <t>PPASS=(NPASS/THM)*100</t>
  </si>
  <si>
    <t>Conocer el porcentaje de nueva infraestructura para servicios de salud en el municipio.</t>
  </si>
  <si>
    <t>Porcentaje de nueva infraestructura para servicios de salud.</t>
  </si>
  <si>
    <t>PNISS=(NNISS/TISSE)*100</t>
  </si>
  <si>
    <t>Conocer el porcentaje de familias sensibilizadas en el autocuidado de la salud del total de familias del municipio.</t>
  </si>
  <si>
    <t>Porcentaje de familias sensibilizadas en el autocuidado de la salud.</t>
  </si>
  <si>
    <t>PFSAS=(NFSAS/TFM)*100</t>
  </si>
  <si>
    <t>Sensibilizar al mayor número de familias en el autocuidado de la salud en un 80%.</t>
  </si>
  <si>
    <t>Conocer el porcentaje de acciones realizadas para la construcción y equipamiento de unidades médicas en relación con las gestiones realizadas.</t>
  </si>
  <si>
    <t>Porcentaje de acciones realizadas para la construcción y equipamiento de unidades médicas.</t>
  </si>
  <si>
    <t>PARCEUM=(NAR/TGR)*100</t>
  </si>
  <si>
    <t>Realizar el mayor número de gestiones para la construcción y equipamiento de unidades médicas en un 10%.</t>
  </si>
  <si>
    <t>Tasa de variación de consultas medicas otorgadas.</t>
  </si>
  <si>
    <t>Tasa de variación de número de casos de sika y dengue en el municipio.</t>
  </si>
  <si>
    <t>Tasa de variación de las áreas de bosques en el municipio.</t>
  </si>
  <si>
    <t>Informe anual de resultados de la Dirección de Desarrollo Rural.</t>
  </si>
  <si>
    <t>Tasa de variación de acciones implementadas para el cuidado del medio ambiente.</t>
  </si>
  <si>
    <t>Informe anual de resultados de la Dirección de Servicios Públicos.</t>
  </si>
  <si>
    <t>Conocer el porcentaje de familias concientizadas sobre el cuidado del medio ambiente, en relación con el total de familias del municipio.</t>
  </si>
  <si>
    <t>Porcentaje de familias concientizadas sobre el cuidado del medio ambiente.</t>
  </si>
  <si>
    <t>PFCCMA=(NFCCMA/TFM)*100</t>
  </si>
  <si>
    <t>32 a 30%</t>
  </si>
  <si>
    <t>Difundir en un 30% del total de familias del municipio el cuidado del medio ambiente.</t>
  </si>
  <si>
    <t>Conocer el porcentaje de implementación de programas para el cuidado del medio ambiente, entre el total de programas factibles de implementar.</t>
  </si>
  <si>
    <t>Porcentaje de implementación de programas para el cuidado del medio ambiente.</t>
  </si>
  <si>
    <t>PIPCMA=(NPICMA/TPFI)*100</t>
  </si>
  <si>
    <t>Implementar en un 80% los programas para el cuidado del medio ambiente.</t>
  </si>
  <si>
    <t>Conocer el porcentaje de asistencia a talleres de formación de cultura ecológica, entre el total de personas contempladas asistir.</t>
  </si>
  <si>
    <t>Porcentaje de asistencia a talleres de formación de cultura ecológica.</t>
  </si>
  <si>
    <t>PATFCE=(NPAT/TPCA)*100</t>
  </si>
  <si>
    <t>Impartir en un 80% de habitantes asistentes de los habitantes convocados a talleres de formación de cultura ecológica.</t>
  </si>
  <si>
    <t>Conocer el Porcentaje de recolección de residuos sólidos en la cabecera municipal, del total de residuos sólidos producidos.</t>
  </si>
  <si>
    <t>Porcentaje de recolección de residuos sólidos en la cabecera municipal.</t>
  </si>
  <si>
    <t>PRRSCM=(NTRSR/TRSP)*100</t>
  </si>
  <si>
    <t>Cubrir en un 70% la cantidad de recolección de residuos sólidos en la cabecera municipal.</t>
  </si>
  <si>
    <t>Informe anual de resultados de la Dirección de servicios públicos. SEMARNAP; Norma NMX-AA-61-1985 Determinación de la generación de residuos sólidos.</t>
  </si>
  <si>
    <t>Conocer el Porcentaje de Residuos Sólidos depositados en Sitio de Disposición, del total de residuos sólidos producidos.</t>
  </si>
  <si>
    <t>Porcentaje de Residuos Sólidos depositados en Sitio de Disposición.</t>
  </si>
  <si>
    <t>PRSDSD=(NTDS/TRP)*100</t>
  </si>
  <si>
    <t>Cubrir en un 70% la cantidad de residuos sólidos depositados en Sitio de Disposición en la cabecera municipal.</t>
  </si>
  <si>
    <t>Informe anual de resultados de la Dirección de Obras Públicas.</t>
  </si>
  <si>
    <t>7 a 6%</t>
  </si>
  <si>
    <t>Conocer porcentaje de población beneficiada directa con obras y acciones.</t>
  </si>
  <si>
    <t>Porcentaje de población beneficiada directa con obras y acciones.</t>
  </si>
  <si>
    <t>PPBDOA=(PBDOA/TPM)*100</t>
  </si>
  <si>
    <t>60 a 50%</t>
  </si>
  <si>
    <t>Beneficiar en un 60% a la población con obras y acciones.</t>
  </si>
  <si>
    <t>Conocer porcentaje de cumplimiento de las acciones programadas del FAISM, según sus Lineamientos.</t>
  </si>
  <si>
    <t>Porcentaje de cumplimiento de las acciones programadas del FAISM, según sus Lineamientos.</t>
  </si>
  <si>
    <t>PCAPFSL=(NAPAL/TAPF)-1]*100</t>
  </si>
  <si>
    <t>Cumplir al 100% con los Lineamientos del FAISM.</t>
  </si>
  <si>
    <t>Conocer porcentaje de programas presupuestarios del Plan Municipal de Desarrollo implementados, en relación al total de programas prsupuestarios.</t>
  </si>
  <si>
    <t>Porcentaje de programas presupuestarios del Plan Municipal de Desarrollo implementados.</t>
  </si>
  <si>
    <t>PPPPI=(NPPPI/TPPP)*100</t>
  </si>
  <si>
    <t>Aplicar en un 100% los programas presupuestarios plasmados en el Plan Municipal de Desarrollo.</t>
  </si>
  <si>
    <t>Conocer el porcentaje de rubros programados según lineamientos FAISM, en relación al total de rubros factibles de implementar.</t>
  </si>
  <si>
    <t>Porcentaje de rubros programados según lineamientos FAISM.</t>
  </si>
  <si>
    <t>PRPSLF=(NRP/TRFI)*100</t>
  </si>
  <si>
    <t>Programar en un 90% sobre los rubros de los Lineamientos del FAISM.</t>
  </si>
  <si>
    <t>Conocer el Porcentaje de identificación de rubros con carencias, entre el total de rubros factibles de implementar.</t>
  </si>
  <si>
    <t>Porcentaje de identificación de rubros con carencias.</t>
  </si>
  <si>
    <t>PIRCC=(NRCCI/TRF)*100</t>
  </si>
  <si>
    <t>Identificar el 100% de rubros con carencias para la programación de acciones.</t>
  </si>
  <si>
    <t>Tasa de variación del número de acciones programadas.</t>
  </si>
  <si>
    <t>Conocer el Porcentaje de cumplimiento de objetivos de las acciones de la propuesta de inversión, entre el total de objetivos programados.</t>
  </si>
  <si>
    <t>Porcentaje de cumplimiento de objetivos de las acciones de la propuesta de inversión.</t>
  </si>
  <si>
    <t>PCOAPI=(NOL/TOP)*100</t>
  </si>
  <si>
    <t>Dar cumplimiento al 100% de los objetivos de las acciones de la propuesta de inversión.</t>
  </si>
  <si>
    <t>Conocer el Porcentaje de integración de expedientes técnicos del FAISM, entre el total de acciones del FAISM.</t>
  </si>
  <si>
    <t>Porcentaje de integración de expedientes técnicos del FAISM.</t>
  </si>
  <si>
    <t>PIETF=(NETI/TAF)*100</t>
  </si>
  <si>
    <t>Integrar al 100% los expedientes técnicos del FAISM.</t>
  </si>
  <si>
    <t>Conocer el Porcentaje de recursos del FAISM asignado a pavimentaciones de calles con concreto hidraulico, del total de recursos del FAISM.</t>
  </si>
  <si>
    <t>Porcentaje de recursos del FAISM asignado a pavimentaciones de calles con concreto hidraulico.</t>
  </si>
  <si>
    <t>PRFAPCCH=(RFAPCCH/TRF)*100</t>
  </si>
  <si>
    <t>33 a 30%</t>
  </si>
  <si>
    <t>Conocer el Porcentaje de recursos del FAISM asignado a Electrificaciones, del total de recursos del FAISM.</t>
  </si>
  <si>
    <t>Porcentaje de recursos del FAISM asignado a Electrificaciónes.</t>
  </si>
  <si>
    <t>PRFAE=(RFAE/TRF)*100</t>
  </si>
  <si>
    <t>2.0 a 1.8%</t>
  </si>
  <si>
    <t>Conocer el Porcentaje de recursos del FAISM asignado a construcción de Agua Potable, del total de recursos del FAISM.</t>
  </si>
  <si>
    <t>Porcentaje de recursos del FAISM asignado a construcción de Agua Potable.</t>
  </si>
  <si>
    <t>PRFACAP=(RFACAP/TRF)*100</t>
  </si>
  <si>
    <t>3.5 a 3%</t>
  </si>
  <si>
    <t>Conocer el Porcentaje de recursos del FAISM asignado a construcción de Espacios Deportivos, del total de recursos del FAISM.</t>
  </si>
  <si>
    <t>Porcentaje de recursos del FAISM asignado a construcción de Espacios Deportivos.</t>
  </si>
  <si>
    <t>PRFAED=(RFAED/TRF)*100</t>
  </si>
  <si>
    <t>Conocer el Porcentaje de recursos del FAISM asignado a Gastos Indirectos, del total de recursos del FAISM.</t>
  </si>
  <si>
    <t>Porcentaje de recursos del FAISM asignado a Gastos indirectos.</t>
  </si>
  <si>
    <t xml:space="preserve"> PRFAGI=(RFAGI/TRF)*100</t>
  </si>
  <si>
    <t>Conocer el porcentaje de población asistente a eventos culturales y artisticos, del total de población invitada.</t>
  </si>
  <si>
    <t>Porcentaje de población asistente a eventos culturales y artisticos.</t>
  </si>
  <si>
    <t>PPAECA=(PAE/TPI)*100</t>
  </si>
  <si>
    <t>Fomentar en un 80% la asistencia de la población invitada a las expresiones culturales y artisticas.</t>
  </si>
  <si>
    <t xml:space="preserve">Informe anual de resultados de la Dirección de Educación y cultura. </t>
  </si>
  <si>
    <t>Conocer el porcentaje de fomento a eventos culturales y artisticos realizadas.</t>
  </si>
  <si>
    <t>Porcentaje de actividades de fomento a eventos culturales y artisticos realizadas.</t>
  </si>
  <si>
    <t>PAFECAR=(AFR/AFP)*100</t>
  </si>
  <si>
    <t>Realizar en un 100% las actividades de fomento proyectadas.</t>
  </si>
  <si>
    <t>Conocer el porcentaje de eventos culturales y artisticos realizados, del total de eventos gestionados.</t>
  </si>
  <si>
    <t>Porcentaje de eventos culturales y artisticos realizados.</t>
  </si>
  <si>
    <t>PECAR=(ER/EG)*100</t>
  </si>
  <si>
    <t>40 a 30%</t>
  </si>
  <si>
    <t>Lograr en un 40% los eventos gestionados.</t>
  </si>
  <si>
    <t>Conocer el porcentaje de programas culturales y artisticos implementados, en relación al total de los proyectados.</t>
  </si>
  <si>
    <t>Porcentaje de programas culturales y artisticos implementados.</t>
  </si>
  <si>
    <t xml:space="preserve"> PPCAI=(PI/PP)*100</t>
  </si>
  <si>
    <t>Implementar en un 100% los programas culturales y artisticos proyectados.</t>
  </si>
  <si>
    <t>Conocer el porcentaje de apoyos obtenidos para la cultura y las artes, del total de apoyos gestionados.</t>
  </si>
  <si>
    <t>Porcentaje de apoyos obtenidos para la cultura y las artes.</t>
  </si>
  <si>
    <t>PAOCYA=(AO/AG)*100</t>
  </si>
  <si>
    <t>Lograr en un 40% los apoyos gestionados.</t>
  </si>
  <si>
    <t>Conocer el porcentaje de asistencia a talleres de expresiones culturales y artisticas, en relación del total de personas convocadas.</t>
  </si>
  <si>
    <t>Porcentaje de asistencia a talleres de expresiones culturales y artisticas.</t>
  </si>
  <si>
    <t>PATECA=(NPAT/TPC)*100</t>
  </si>
  <si>
    <t>Fomentar en un 80% la asistencia de la población a las expresiones culturales y artisticas.</t>
  </si>
  <si>
    <t>Conocer el porcentaje de asistencia a talleres de juegos y celebraciones tradicionales, en relación del total de personas convocadas.</t>
  </si>
  <si>
    <t>Porcentaje de asistencia a talleres de juegos y celebraciones tradicionales.</t>
  </si>
  <si>
    <t>PATJCT=(NPAT/TPC)*100</t>
  </si>
  <si>
    <t>Fomentar en un 80% la asistencia de la población a los talleres para el rescate de juegos y celebraciones tradicionales.</t>
  </si>
  <si>
    <t>Conocer el porcentaje de población que practica actividad deportiva, del total de población del municipio.</t>
  </si>
  <si>
    <t>Porcentaje de población que practica actividad deportiva.</t>
  </si>
  <si>
    <t>PPPAD=(PAD/TPM)*100</t>
  </si>
  <si>
    <t>Fomentar en un 80% de la población la practica de actividad deportiva.</t>
  </si>
  <si>
    <t xml:space="preserve">Informe anual de resultados de la Dirección del DIF Municipal. </t>
  </si>
  <si>
    <t>Conocer el porcentaje de promoción deportiva realizada.</t>
  </si>
  <si>
    <t>Porcentaje de promoción deportiva realizada.</t>
  </si>
  <si>
    <t>PPDR=(ADP/ADF)*100</t>
  </si>
  <si>
    <t>Realizar en un 100% la promoción de actividades deportivas factibles.</t>
  </si>
  <si>
    <t>Conocer el porcentaje de actividades deportivas realizadas, del total de actividades programadas.</t>
  </si>
  <si>
    <t>Porcentaje de actividades deportivas realizadas.</t>
  </si>
  <si>
    <t>PADR=(ADR/ADP)*100</t>
  </si>
  <si>
    <t>Realizar en un 100% las actividades deportivas programadas.</t>
  </si>
  <si>
    <t>Conocer el porcentaje de asistencia a eventos deportivos y recreativos, en relación al total de personas convocadas.</t>
  </si>
  <si>
    <t>Porcentaje de asistencia a eventos deportivos y recreativos.</t>
  </si>
  <si>
    <t xml:space="preserve"> PAEDYR=(NPAE/TPC)*100</t>
  </si>
  <si>
    <t>Lograr en un 90% la asistencia de personas convocadas a eventos deportivos y recreativos.</t>
  </si>
  <si>
    <t>Conocer el porcentaje de grupos vulnerables con actividades deportivas, del total de grupos vulnerables en el municipio.</t>
  </si>
  <si>
    <t>Porcentaje de grupos vulnerables con actividades deportivas.</t>
  </si>
  <si>
    <t>PGVAD=(NGVA/TGV)*100</t>
  </si>
  <si>
    <t>Lograr en un 100% los grupos vulnerables activados.</t>
  </si>
  <si>
    <t>Conocer el porcentaje de población juvenil participativa, del total de población juvenil del municipio.</t>
  </si>
  <si>
    <t>Porcentaje de población juvenil participativa.</t>
  </si>
  <si>
    <t>PPJP=(PJPE/TPJ)-1]*100</t>
  </si>
  <si>
    <t>Fomentar en un 70% la participación  de la población juvenil.</t>
  </si>
  <si>
    <t>Conocer el porcentaje de población juvenil beneficiada.</t>
  </si>
  <si>
    <t>Porcentaje de población juvenil beneficiada.</t>
  </si>
  <si>
    <t>PPJB=(PJB/TPJ)*100</t>
  </si>
  <si>
    <t>Beneficiar en un 70% a la población juvenil del municipio.</t>
  </si>
  <si>
    <t>Conocer el porcentaje de acciones juveniles promocionadas, del total de acciones programadas.</t>
  </si>
  <si>
    <t>Porcentaje de acciones juveniles promocionadas.</t>
  </si>
  <si>
    <t>PAJP=(AJP/TAJP)*100</t>
  </si>
  <si>
    <t>Realizar en un 100% la promoción de acciones juveniles programadas.</t>
  </si>
  <si>
    <t>Conocer el porcentaje de asistencia de jovenes a talleres de integración y orientación, en relación al total de población juvenil.</t>
  </si>
  <si>
    <t>Porcentaje de asistencia de jovenes a talleres de integración y orientación</t>
  </si>
  <si>
    <t>PAJTIO=(NJAT/TPJC)*100</t>
  </si>
  <si>
    <t>Lograr en un 70% la asistencia de población juvenil a talleres.</t>
  </si>
  <si>
    <t>Tasa de variación de monto de recursos observados por órganos fiscalizadores.</t>
  </si>
  <si>
    <t>Conocer la variación del número de observaciones en la presentación de la Cuenta Pública por la Auditoria Superior del Estado.</t>
  </si>
  <si>
    <t>Tasa de variación del número de observaciones de la Cuenta Pública.</t>
  </si>
  <si>
    <t>Conocer el avance en la implementación de mecanismos de control interno necesarios para el ejercicio de los recursos.</t>
  </si>
  <si>
    <t>Porcentaje de implementación de mecanismos de control interno para el ejercicio de los recursos.</t>
  </si>
  <si>
    <t>PIMCIPER=(MCII/TMCIN)*100</t>
  </si>
  <si>
    <t>Informe anual de resultados de la Tesoreria Municipal.</t>
  </si>
  <si>
    <t>Conocer el avance en la implementación de sistematización de procesos administrativos.</t>
  </si>
  <si>
    <t>Porcentaje de implementación de sistematización de procesos administrativos.</t>
  </si>
  <si>
    <t>PISPA=(SPAI/TSPAN)*100</t>
  </si>
  <si>
    <t>Implementar al 100% la sistematización de los procesos administrativos.</t>
  </si>
  <si>
    <t>Conocer el avance en la capacitación en materia administrativa de los funcionarios y servidores públicos del Ayuntamiento.</t>
  </si>
  <si>
    <t>Porcentaje de funcionarios y servidores públicos capacitados en materia administrativa.</t>
  </si>
  <si>
    <t>PFSPCMA=(NFSPC/TFSP)*100</t>
  </si>
  <si>
    <t>Capacitar al 100% de funcionarios y servidores públicos en materia administrativa.</t>
  </si>
  <si>
    <t>Conocer el grado de avance en el registro de acciones financieras en sistema.</t>
  </si>
  <si>
    <t>Porcentaje de acciones financieras registradas en sistema.</t>
  </si>
  <si>
    <t>PAFRS=(AFRS/TAF)*100</t>
  </si>
  <si>
    <t>Registrar el 100% de acciones financieras realizadas.</t>
  </si>
  <si>
    <t>Conocer el grado de requerimientos observados de la cuenta pública según lineamientos de integración.</t>
  </si>
  <si>
    <t>Porcentaje de requerimientos observados de la cuenta pública según lineamientos de integración.</t>
  </si>
  <si>
    <t>PROCPSLI=(RO/TR)*100</t>
  </si>
  <si>
    <t>Que como máximo se observen un 10% de los requerimientos presentados.</t>
  </si>
  <si>
    <t>Conocer el grado de avance en las áreas con recursos humanos optimizados.</t>
  </si>
  <si>
    <t>Porcentaje de áreas con recursos humanos optimizados.</t>
  </si>
  <si>
    <t>PARHO=(ARHO/TAA)*100</t>
  </si>
  <si>
    <t>Optimizar los recursos humanos en el 100% de las áreas del Ayuntamiento.</t>
  </si>
  <si>
    <t>Informe anual de resultados de Jefatura de Administración.</t>
  </si>
  <si>
    <t>Conocer el grado de avance en las requisiciones de material, equipamiento y mobiliario que se atendieron.</t>
  </si>
  <si>
    <t>Porcentaje de requisiciones de material, equipamiento y mobiliario atendidas.</t>
  </si>
  <si>
    <t>PRMEMA=(RMEMA/TRMEM)*100</t>
  </si>
  <si>
    <t>Atender el 100% de las requisiciones de material, equipamiento y mobiliario de las áreas del Ayuntamiento.</t>
  </si>
  <si>
    <t>Conocer el grado de avance en la implementación de modificaciones a los procesos administrativos.</t>
  </si>
  <si>
    <t>Porcentaje de modificaciones a procesos administrativos implementados.</t>
  </si>
  <si>
    <t>PMPAI=(PAM/TPANM)*100</t>
  </si>
  <si>
    <t>Implementar modificaciones en un 80% a procesos administrativos para su mejoramiento.</t>
  </si>
  <si>
    <t>Conocer el porcentaje de población en pobreza extrema, beneficiada con programa de auto-empleo.</t>
  </si>
  <si>
    <t>Beneficiar a un 7% de población en pobreza extrema con programa de auto-empleo.</t>
  </si>
  <si>
    <t>Conocer el porcentaje de familias beneficiadas con acciones de empleo.</t>
  </si>
  <si>
    <t>Porcentaje de familias beneficiadas con acciones de empleo.</t>
  </si>
  <si>
    <t>PFBAE=(FBAE/FCE)*100</t>
  </si>
  <si>
    <t>Conocer el porcentaje de programas para mejorar la economía realizados.</t>
  </si>
  <si>
    <t>Porcentaje de programas para mejorar la economía realizados.</t>
  </si>
  <si>
    <t>PPMER=(PR/PP)*100</t>
  </si>
  <si>
    <t>Implementar en un 100% los programas proyectados.</t>
  </si>
  <si>
    <t>Conocer el porcentaje de personas auto-empleadas de talleres de oficios.</t>
  </si>
  <si>
    <t>Porcentaje de personas auto-empleadas de talleres de oficios.</t>
  </si>
  <si>
    <t>PPAETO=(NPA/TPATO)*100</t>
  </si>
  <si>
    <t>20 a 15%</t>
  </si>
  <si>
    <t>Lograr en un 20% el auto-empleo en personas que asistieron a talleres de oficios.</t>
  </si>
  <si>
    <t>Conocer el porcentaje de acciones para autoempleo realizadas.</t>
  </si>
  <si>
    <t>Porcentaje de acciones para autoempleo realizadas.</t>
  </si>
  <si>
    <t>PAAR=(AR/AG)*100</t>
  </si>
  <si>
    <t>Lograr en un 20% las acciones para auto-empleo realizadas, del total de gestionadas.</t>
  </si>
  <si>
    <t>Conocer el Porcentaje de población con caminos de acceso transitables, del total de población del municipio.</t>
  </si>
  <si>
    <t>Porcentaje de población con caminos de acceso transitables.</t>
  </si>
  <si>
    <t>PPCAT=(NPCAT/TPM)* 100</t>
  </si>
  <si>
    <t>Dotar del 100% de caminos de acceso transitables a la totalidad de la población.</t>
  </si>
  <si>
    <t>Conocer el Porcentaje de kilometros de caminos rurales rehabilitados, del total de kilometros de caminos rurales.</t>
  </si>
  <si>
    <t>Porcentaje de kilometros de caminos rurales rehabilitados.</t>
  </si>
  <si>
    <t>PKCRR=(KCRR/TKCR)*100</t>
  </si>
  <si>
    <t>Rehabilitar el 100% de los caminos rurales del municipio.</t>
  </si>
  <si>
    <t>Conocer el Porcentaje de recursos del FAISM, asignados a rehabilitación de caminos rurales, del total de recursos del FAISM.</t>
  </si>
  <si>
    <t>Porcentaje de recursos del FAISM, asignados a rehabilitación de caminos rurales.</t>
  </si>
  <si>
    <t>PRFARCR=(RFARCR/TRF)*100</t>
  </si>
  <si>
    <t>20 a 18%</t>
  </si>
  <si>
    <t>Conocer el Porcentaje de kilometros de caminos en terracerias rehabilitados, del total de kilometros de caminos en terracerias dañados.</t>
  </si>
  <si>
    <t>Porcentaje de kilometros de caminos en terracerias rehabilitados.</t>
  </si>
  <si>
    <t>PKCTR=(NKCTR/TKCTD)*100</t>
  </si>
  <si>
    <t>Rehabilitar el 100% de caminos de terracerias dañados.</t>
  </si>
  <si>
    <t>Conocer el grado de avance de familias atendidas con carencia alimentaria, del total existentes.</t>
  </si>
  <si>
    <t>Porcentaje de familias atendidas con carencia alimentaria.</t>
  </si>
  <si>
    <t>PFACA=(FACA/TFCA)*100</t>
  </si>
  <si>
    <t>≥ al 35%</t>
  </si>
  <si>
    <t>≥ 35 % que significa atender a 252 familias en carencia alimentaria de un total de 720 familias.</t>
  </si>
  <si>
    <t xml:space="preserve">Informe anual de resultados de la Dirección de Desarrollo Rural.                                                                 </t>
  </si>
  <si>
    <t>Conocer el grado de avance de familias productoras agricolas capacitadas, del total existentes.</t>
  </si>
  <si>
    <t>Porcentaje de familias productoras agricolas capacitadas.</t>
  </si>
  <si>
    <t>PFPAC=(FPAC/TFPA)*100</t>
  </si>
  <si>
    <t>≥ al 40%</t>
  </si>
  <si>
    <t>≥ 40 % que significa atender a 600 productores jefes o jefas de familia, de un total de 1,508.</t>
  </si>
  <si>
    <t xml:space="preserve">Informe anual de resultados de la Dirección de Desarrollo Rural.                                                                </t>
  </si>
  <si>
    <t>Conocer el grado de avance de procesamiento de información estadistica del sector primario en el sistema.</t>
  </si>
  <si>
    <t>Porcentaje de información estadistica del sector primario procesada.</t>
  </si>
  <si>
    <t>PIESPP=(IP/TI)*100</t>
  </si>
  <si>
    <t>Procesar el 100 % de la información estadistica del sector primario del municipio.</t>
  </si>
  <si>
    <t>Conocer el grado de avance en cuanto a las técnicas en el manejo de cultivo implementadas, del total de técnicas impartidas.</t>
  </si>
  <si>
    <t>Porcentaje de técnicas en el manejo de cultivos implementadas.</t>
  </si>
  <si>
    <t>PTMCI=(TI/TP)*100</t>
  </si>
  <si>
    <t>100 al 66%</t>
  </si>
  <si>
    <t>Conocer el grado de cumplimiento de las acciones de infraestructura física agricola, en cuanto al número de productores beneficiados.</t>
  </si>
  <si>
    <t>Porcentaje de productores beneficiados con infraestructura física.</t>
  </si>
  <si>
    <t>PPBCIF=(PB/TPP)*100</t>
  </si>
  <si>
    <t>Beneficiar al 100 % de los productores agricolas programados.</t>
  </si>
  <si>
    <t>Informe anual de resultados de la Dirección de Desarrollo Rural y la Dirección de Obras Públicas.</t>
  </si>
  <si>
    <t>Medir el avance en la implementación del sistema para el procesamiento de información estadistica del sector primario.</t>
  </si>
  <si>
    <t>Porcentaje de avance en la implementación del sistema.</t>
  </si>
  <si>
    <t>Conocer el grado de avance en la implementación del sistema para el procesamiento de información estadistica del sector primario.</t>
  </si>
  <si>
    <t>PAIS=(ESR/TES)*100</t>
  </si>
  <si>
    <t>Medir el alcance en cuanto al número de productores capacitados en técnicas agricolas.</t>
  </si>
  <si>
    <t>Porcentaje de productores capacitados en técnicas agricolas.</t>
  </si>
  <si>
    <t>Conocer el alcance del número de productores capacitados, del total de productores programados a capacitar.</t>
  </si>
  <si>
    <t>PPCTA=(PC/TPAC)*100</t>
  </si>
  <si>
    <t>100 al 70%</t>
  </si>
  <si>
    <t>100% que significa capacitar a 600 productores.</t>
  </si>
  <si>
    <t>Medir el alcance en cuanto al número de productores agricolas registrados en el padron.</t>
  </si>
  <si>
    <t>Porcentaje de productores agricolas registrados en padron.</t>
  </si>
  <si>
    <t>Conocer el alcance del número de productores agricolas registrados en el padron, del total de productores existentes.</t>
  </si>
  <si>
    <t>PPRP=(PR/TPA)*100</t>
  </si>
  <si>
    <t>100 al 80%</t>
  </si>
  <si>
    <t>Registrar al 100% de productores agricolas.</t>
  </si>
  <si>
    <t>Medir el porcentaje de recursos del FAISM asignado a Caminos Sacacosechas.</t>
  </si>
  <si>
    <t>Porcentaje de recursos del FAISM asignado a Caminos Sacacosechas.</t>
  </si>
  <si>
    <t>Conocer el porcentaje de recursos del FAISM asignado a Caminos Sacacosechas, del total de recursos del FAISM asignado al municipio.</t>
  </si>
  <si>
    <t xml:space="preserve"> PRFACS=(RFACS/TRF)*100</t>
  </si>
  <si>
    <t>9 a 8%</t>
  </si>
  <si>
    <t>Medir el alcance en cuanto a familias atendidas en situación de pobreza.</t>
  </si>
  <si>
    <t>Porcentaje de familias atendidas en situación de pobreza.</t>
  </si>
  <si>
    <t>Conocer el grado de avance de familias atendidas en situación de pobreza, del total existentes.</t>
  </si>
  <si>
    <t>PFASP=(FASP/TFSP)*100</t>
  </si>
  <si>
    <t>Atender al 5% que significa atender a 600 personas en situación de pobreza, de un total de 11,292.</t>
  </si>
  <si>
    <t>Medir el alcance en cuanto a familias productoras ganaderas se capacitaron.</t>
  </si>
  <si>
    <t>Porcentaje de familias productoras ganaderas capacitadas.</t>
  </si>
  <si>
    <t>Conocer el grado de avance de familias productoras ganaderas capacitadas, del total existentes.</t>
  </si>
  <si>
    <t xml:space="preserve">PFPGC=(FPGC/TFPG)*100   </t>
  </si>
  <si>
    <t>Atender al 5% de familias productoras ganaderas.</t>
  </si>
  <si>
    <t>Medir el avance en cuanto a técnicas en el manejo de ganado implementadas.</t>
  </si>
  <si>
    <t>Porcentaje de técnicas en el manejo de ganado implementadas.</t>
  </si>
  <si>
    <t>Conocer el grado de avance de técnicas en el manejo de ganado implementadas.</t>
  </si>
  <si>
    <t>PTMGI=(TI/TP)*100</t>
  </si>
  <si>
    <t>Implementar el 100 % de las técnicas ganaderas programadas.</t>
  </si>
  <si>
    <t>Medir el alcance en cuanto a productores capacitados en técnicas ganaderas.</t>
  </si>
  <si>
    <t>Porcentaje de productores capacitados en técnicas ganaderas.</t>
  </si>
  <si>
    <t>Conocer el grado de avance en cuanto a productores capacitados en técnicas ganaderas.</t>
  </si>
  <si>
    <t>PPCTG=(PC/TPAC)*100</t>
  </si>
  <si>
    <t xml:space="preserve">Capacitar al 100 % de productores ganaderos programados. </t>
  </si>
  <si>
    <t>Medir el alcance en cuanto al número de productores ganaderos registrados en el padron.</t>
  </si>
  <si>
    <t>Porcentaje de productores ganaderos registrados en padron.</t>
  </si>
  <si>
    <t>Conocer el alcance del número de productores ganaderos registrados en el padron, del total de productores existentes.</t>
  </si>
  <si>
    <t>PPGRP=(PR/TPG)*100</t>
  </si>
  <si>
    <t>Registrar al 100% de productores ganaderos.</t>
  </si>
  <si>
    <t>No dato</t>
  </si>
  <si>
    <t>≤ afectaciones 2023</t>
  </si>
  <si>
    <t>≤ incidentes 2023</t>
  </si>
  <si>
    <t>≤ indice 2023</t>
  </si>
  <si>
    <t>≥ indice 2023</t>
  </si>
  <si>
    <t>20% + % 2023</t>
  </si>
  <si>
    <t>20% ≤  % 2023</t>
  </si>
  <si>
    <t>20% ≥ % 2023</t>
  </si>
  <si>
    <t>3% ≤  2023</t>
  </si>
  <si>
    <t>5.7% ≥ % 2023</t>
  </si>
  <si>
    <t>Índice mayor al de 2023</t>
  </si>
  <si>
    <t>Índice menor al de 2023</t>
  </si>
  <si>
    <t>Disminuir el porcentaje de población en pobreza extrema 3% ≤  2023</t>
  </si>
  <si>
    <t>Disminuir el porcentaje de personas sin acceso a los servicios de salud 5.7% ≥ % 2023</t>
  </si>
  <si>
    <t>Incrementar la infraestructura de servicios de salud en el municipio 20% + % 2023</t>
  </si>
  <si>
    <t>Incrementar el número de consultas medicas otorgadas a la población 20% ≥ % 2023</t>
  </si>
  <si>
    <t>Disminuir los casos de sika y dengue en la población del municipio 20% ≤  % 2023</t>
  </si>
  <si>
    <t>TVICCGM=[(ICCGM2024/ICCGM2023)-1]*100</t>
  </si>
  <si>
    <t>TVOIRDRS=[(OI 2024/OI 2023)-1]100</t>
  </si>
  <si>
    <t>TVRRAC=[(RRAC 2024/RRAC2023)-1]100</t>
  </si>
  <si>
    <t>TVAR=[(AR2024/AR2023)-1]100</t>
  </si>
  <si>
    <t>TVMMVIM=[(IMMVI2024/IMMVI2023)-1]*100</t>
  </si>
  <si>
    <t>TVIPI=[(IPI2024/IPI2023)-1]*100</t>
  </si>
  <si>
    <t xml:space="preserve">TVICCSP=[(IC2024/IC2023).1]*100 </t>
  </si>
  <si>
    <t>TVOSV=[(OR2024/OR2023)-1]*100</t>
  </si>
  <si>
    <t>TVICCTM=[(IC2024/IC2023).1]*100</t>
  </si>
  <si>
    <t>TVIV=[(IV2024/IV2023)-1]*100</t>
  </si>
  <si>
    <t>TVADN=[(NA2024/NA2023)-1]*100</t>
  </si>
  <si>
    <t>TVPPPE=[(PPPE2024/PPPE2023)-1]*100</t>
  </si>
  <si>
    <t>TVPPSASS=[(PPSASS2024/PPSASS2023)-1]*100</t>
  </si>
  <si>
    <t>TVCMO=[(NCMO2024/NCMO2023)-1]100</t>
  </si>
  <si>
    <t>TVNCSDM=[(NCSD2024/NCSD2023)-1]100</t>
  </si>
  <si>
    <t>TVABM=[(ABM2024/ABM2023)-1]*100</t>
  </si>
  <si>
    <t>TVAICMA=[(AICMA2024/AICM2023)-1]*100</t>
  </si>
  <si>
    <t>TVNAP=[(NAP2024/NAP2023)-1]100</t>
  </si>
  <si>
    <t>TVNOCP=[(NOCP2024/NOCP2023)-1]100</t>
  </si>
  <si>
    <t>Incrementar la confianza ciudadana en su Gobierno Municipal ≥ indice 2023.</t>
  </si>
  <si>
    <t>Disminuir las observaciones por incumplimiento ≤ indice 2023.</t>
  </si>
  <si>
    <t>Disminuir las recomendaciones de regidores a las áreas de su comisión ≤ indice 2023.</t>
  </si>
  <si>
    <t>Disminuir el número de muertes de mujeres violentadas ≤ indice 2023.</t>
  </si>
  <si>
    <t>Disminuir el indice de percepción de inseguridad en la población ≤ indice 2023.</t>
  </si>
  <si>
    <t>Incrementar la confianza ciudadana en los cuerpos de seguridad pública ≥ indice 2023.</t>
  </si>
  <si>
    <t>Incrementar el número de operativos de seguridad y vigilancia ≥ indice 2023.</t>
  </si>
  <si>
    <t>Incrementar la confianza ciudadana en el cuerpo de Transito Municipal ≥ indice 2023.</t>
  </si>
  <si>
    <t>Disminuir los incidentes viales ≤ incidentes 2023.</t>
  </si>
  <si>
    <t>Disminuir las afectaciones por desastres naturales ≤ afectaciones 2023.</t>
  </si>
  <si>
    <t>Disminuir el número de solicitudes de información pública ≤ indice 2023.</t>
  </si>
  <si>
    <t>Aumentar las áreas de bosques en el municipio ≥ indice 2023.</t>
  </si>
  <si>
    <t>Incrementar el número de acciones para el cuidado del medio ambiente ≥ indice 2023.</t>
  </si>
  <si>
    <t>Programar las acciones del FAISM, ≥ indice 2023.</t>
  </si>
  <si>
    <t>Disminuir los montos de recursos observados por órganos fiscalizadores ≤ indice 2023.</t>
  </si>
  <si>
    <t>Disminuir el número de observaciones en la presentación de la cuenta pública ≤ indice 2023.</t>
  </si>
  <si>
    <t>Conocer la variación del indice de confianza ciudadana al Gobierno Municipal entre los años 2023 y 2024.</t>
  </si>
  <si>
    <t>Conocer la variación del indice de observaciones de incumplimiento realizadas por dependencias responsables de sector entre los años 2023 y 2024.</t>
  </si>
  <si>
    <t>Conocer la variación del indice de recomendaciones emitidas por regidores a las áreas de su comisión entre los años 2023 y 2024.</t>
  </si>
  <si>
    <t>Conocer la variación de los actos registrales entre los años 2023 y 2024.</t>
  </si>
  <si>
    <t>Conocer la variación del indice de mujeres muertas por violencia intrafamiliar en el municipio entre los años 2023 y 2024.</t>
  </si>
  <si>
    <t>Conocer la variación del indice de percepción de inseguridad de la población entre los años 2023 y 2024.</t>
  </si>
  <si>
    <t>Conocer la variación de la confianza de la población hacia los cuerpos de seguridad pública entre los años 2023 y 2024.</t>
  </si>
  <si>
    <t>Conocer la variación en la realización de operativos de seguridad y vigilancia entre los años 2023 y 2024.</t>
  </si>
  <si>
    <t>Conocer la variación de la confianza de la población hacia el cuerpo de Transito Municipal entre los años 2023 y 2024.</t>
  </si>
  <si>
    <t>Conocer el grado de variación del número de incidentes viales entre los años 2023 y 2024.</t>
  </si>
  <si>
    <t>Conocer el grado de variación del número de afectaciones por desastres naturales entre los años 2023 y 2024.</t>
  </si>
  <si>
    <t>Conocer la variación del indice del número de solicitudes de información pública entre los años 2023 y 2024.</t>
  </si>
  <si>
    <t>Conocer la variación del indice del porcentaje de población en pobreza extrema en el municipio entre los años 2023 y 2024.</t>
  </si>
  <si>
    <t>Conocer la variación del indice del porcentaje de personas sin acceso a los servicios de salud en el municipio entre los años 2023 y 2024.</t>
  </si>
  <si>
    <t>Conocer el porcentaje de consultas medicas otorgadas entre los años 2023 y 2024.</t>
  </si>
  <si>
    <t>Conocer el porcentaje de número de casos de sika y dengue en el municipio entre los años 2023 y 2024.</t>
  </si>
  <si>
    <t>Conocer la variación del indice de las áreas de bosques en el municipio, entre los años 2023 y 2024.</t>
  </si>
  <si>
    <t>Conocer la variación del indice de acciones implementadas para el cuidado del medio ambiente, entre los años 2023 y 2024.</t>
  </si>
  <si>
    <t>Conocer el indice de variación del número de acciones programadas, entre los años 2023 y 2024.</t>
  </si>
  <si>
    <t>Conocer la variación del monto de recursos observados por los Órganos Fiscalizadores entre los años 2023 y 2024.</t>
  </si>
  <si>
    <t>Informe anual de resultados de presentación de cuentas públicas ejercicio 2023 de la Auditoria Superior del Estado.</t>
  </si>
  <si>
    <t>Informe anual de resultados de auditorias para el ejercicio 2023 de la Auditoria Superior del Estado.</t>
  </si>
  <si>
    <t>Informe anual de resultados de presentación de cuentas publicas ejercicio 2023 de la Auditoria Superior del Estado.</t>
  </si>
  <si>
    <t>TVNSIP=[(NSIP2024/NSIP2023)-1]100</t>
  </si>
  <si>
    <t>TVMROOF=[(MRO2024/MRO2023)-1]*100</t>
  </si>
  <si>
    <t>Medir el indice de variación del porcentaje de población vulnerable en pobreza extrema.</t>
  </si>
  <si>
    <t>Informe anual de resultados de la Dirección de Desarrollo Social e Informe anual de resultados de la Dirección de Obras Públicas y Desarrollo Social.</t>
  </si>
  <si>
    <t>Porcentaje de recursos del FAISM asignado a Muros de contención.</t>
  </si>
  <si>
    <t>Conocer el Porcentaje de recursos del FAISM asignado a construcción de Muros de Contención, del total de recursos del FAISM.</t>
  </si>
  <si>
    <t>PRFMC=(RFAMC/TRF)*100</t>
  </si>
  <si>
    <t>5.5 a 5.3%</t>
  </si>
  <si>
    <t>Asignar en un 5.05% los recursos de Obras de Muros de Contención del total de recursos del FAISM.</t>
  </si>
  <si>
    <t>Asignar en un 3.4% los recursos de Gastos Indirectos del total de recursos del FAISM.</t>
  </si>
  <si>
    <t>Asignar en un 3.88% los recursos de Electrificación del total de recursos del FAISM.</t>
  </si>
  <si>
    <t>Asignar en un 5.67% los recursos de construcción de Espacios Deportivos, del total de recursos del FAISM.</t>
  </si>
  <si>
    <t>Asignar en un 5.75% los recursos de construcción de Agua Potable, del total de recursos del FAISM.</t>
  </si>
  <si>
    <t>Asignar en un 7.52% los recursos del FAISM al Rubro de Educación.</t>
  </si>
  <si>
    <t>Asignar un 8.65% a la construcción de comedores comunitarios, del total de recursos del FAISM.</t>
  </si>
  <si>
    <t>Asignar el 9.71% a caminos saca-cosechas, del total de recursos del FAISM.</t>
  </si>
  <si>
    <t>Aplicar el 16.96% de recursos en la rehabilitación de caminos rurales del total de los recursos del FAISM.</t>
  </si>
  <si>
    <t>Realizar en un 30% las acciones de las gestiones realizadas para la construcción de infraestructura educativa.</t>
  </si>
  <si>
    <t xml:space="preserve">66% que significa que se apliquen 4 técnicas de manejo de cultivos, de 6 técnicas programadas. </t>
  </si>
  <si>
    <t>Realizar el 100% de actos registrales</t>
  </si>
  <si>
    <t>Implementar al 100% las estrategias programadas (4 estrategias).</t>
  </si>
  <si>
    <t>100% que significa cumplir con el total de tres etapas que integra el sistema; captura, actualización y manejo de la información.</t>
  </si>
  <si>
    <t>Asignar en un 33.32% los recursos de las pavimentaciones de calles con concreto hidraulico del total de recursos del FAISM.</t>
  </si>
  <si>
    <t>Atender al mayor número de población con servicios de salud en un 80%.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</si>
</sst>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ptos Narrow"/>
      <scheme val="minor"/>
    </font>
    <font>
      <sz val="11"/>
      <color rgb="FF00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0" fontId="4" fillId="0" borderId="0" xfId="0" applyNumberFormat="1" applyFont="1" applyAlignment="1">
      <alignment horizontal="left" vertical="center" wrapText="1"/>
    </xf>
    <xf numFmtId="10" fontId="4" fillId="0" borderId="0" xfId="1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10" fontId="5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7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5" width="60.83203125" style="1" customWidth="1"/>
    <col min="6" max="6" width="35.83203125" style="1" customWidth="1"/>
    <col min="7" max="7" width="60.83203125" style="1" customWidth="1"/>
    <col min="8" max="8" width="50.83203125" style="1" customWidth="1"/>
    <col min="9" max="11" width="35.83203125" style="1" customWidth="1"/>
    <col min="12" max="13" width="60.83203125" style="1" customWidth="1"/>
    <col min="14" max="15" width="40.83203125" style="1" customWidth="1"/>
    <col min="16" max="17" width="50.83203125" style="1" customWidth="1"/>
    <col min="18" max="18" width="25.83203125" style="1" customWidth="1"/>
    <col min="19" max="19" width="40.83203125" style="1" customWidth="1"/>
    <col min="20" max="16384" width="8.83203125" style="1"/>
  </cols>
  <sheetData>
    <row r="1" spans="1:19" hidden="1" x14ac:dyDescent="0.2">
      <c r="A1" s="1" t="s">
        <v>0</v>
      </c>
    </row>
    <row r="2" spans="1:1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19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 x14ac:dyDescent="0.2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8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3" customFormat="1" ht="60" customHeight="1" x14ac:dyDescent="0.2">
      <c r="A8" s="4">
        <v>2024</v>
      </c>
      <c r="B8" s="7">
        <v>45474</v>
      </c>
      <c r="C8" s="7">
        <v>45565</v>
      </c>
      <c r="D8" s="4" t="s">
        <v>54</v>
      </c>
      <c r="E8" s="4" t="s">
        <v>55</v>
      </c>
      <c r="F8" s="4" t="s">
        <v>56</v>
      </c>
      <c r="G8" s="4" t="s">
        <v>755</v>
      </c>
      <c r="H8" s="4" t="s">
        <v>720</v>
      </c>
      <c r="I8" s="4" t="s">
        <v>57</v>
      </c>
      <c r="J8" s="4" t="s">
        <v>58</v>
      </c>
      <c r="K8" s="4" t="s">
        <v>707</v>
      </c>
      <c r="L8" s="4" t="s">
        <v>739</v>
      </c>
      <c r="M8" s="4" t="s">
        <v>739</v>
      </c>
      <c r="N8" s="4" t="s">
        <v>713</v>
      </c>
      <c r="O8" s="4" t="s">
        <v>52</v>
      </c>
      <c r="P8" s="4" t="s">
        <v>59</v>
      </c>
      <c r="Q8" s="4" t="s">
        <v>60</v>
      </c>
      <c r="R8" s="7">
        <v>45595</v>
      </c>
      <c r="S8" s="4" t="s">
        <v>703</v>
      </c>
    </row>
    <row r="9" spans="1:19" s="3" customFormat="1" ht="60" customHeight="1" x14ac:dyDescent="0.2">
      <c r="A9" s="4">
        <v>2024</v>
      </c>
      <c r="B9" s="7">
        <v>45474</v>
      </c>
      <c r="C9" s="7">
        <v>45565</v>
      </c>
      <c r="D9" s="4" t="s">
        <v>61</v>
      </c>
      <c r="E9" s="4" t="s">
        <v>62</v>
      </c>
      <c r="F9" s="4" t="s">
        <v>56</v>
      </c>
      <c r="G9" s="4" t="s">
        <v>63</v>
      </c>
      <c r="H9" s="4" t="s">
        <v>64</v>
      </c>
      <c r="I9" s="4" t="s">
        <v>57</v>
      </c>
      <c r="J9" s="4" t="s">
        <v>58</v>
      </c>
      <c r="K9" s="4" t="s">
        <v>65</v>
      </c>
      <c r="L9" s="4" t="s">
        <v>66</v>
      </c>
      <c r="M9" s="4" t="s">
        <v>66</v>
      </c>
      <c r="N9" s="5">
        <f>100%/4*3</f>
        <v>0.75</v>
      </c>
      <c r="O9" s="4" t="s">
        <v>52</v>
      </c>
      <c r="P9" s="4" t="s">
        <v>67</v>
      </c>
      <c r="Q9" s="4" t="s">
        <v>60</v>
      </c>
      <c r="R9" s="7">
        <v>45595</v>
      </c>
      <c r="S9" s="4" t="s">
        <v>703</v>
      </c>
    </row>
    <row r="10" spans="1:19" s="3" customFormat="1" ht="60" customHeight="1" x14ac:dyDescent="0.2">
      <c r="A10" s="4">
        <v>2024</v>
      </c>
      <c r="B10" s="7">
        <v>45474</v>
      </c>
      <c r="C10" s="7">
        <v>45565</v>
      </c>
      <c r="D10" s="4" t="s">
        <v>68</v>
      </c>
      <c r="E10" s="4" t="s">
        <v>69</v>
      </c>
      <c r="F10" s="4" t="s">
        <v>56</v>
      </c>
      <c r="G10" s="4" t="s">
        <v>70</v>
      </c>
      <c r="H10" s="4" t="s">
        <v>71</v>
      </c>
      <c r="I10" s="4" t="s">
        <v>57</v>
      </c>
      <c r="J10" s="4" t="s">
        <v>72</v>
      </c>
      <c r="K10" s="4" t="s">
        <v>65</v>
      </c>
      <c r="L10" s="4" t="s">
        <v>73</v>
      </c>
      <c r="M10" s="4" t="s">
        <v>73</v>
      </c>
      <c r="N10" s="5">
        <f t="shared" ref="N10" si="0">100%/4*3</f>
        <v>0.75</v>
      </c>
      <c r="O10" s="4" t="s">
        <v>52</v>
      </c>
      <c r="P10" s="4" t="s">
        <v>74</v>
      </c>
      <c r="Q10" s="4" t="s">
        <v>60</v>
      </c>
      <c r="R10" s="7">
        <v>45595</v>
      </c>
      <c r="S10" s="4" t="s">
        <v>703</v>
      </c>
    </row>
    <row r="11" spans="1:19" s="3" customFormat="1" ht="60" customHeight="1" x14ac:dyDescent="0.2">
      <c r="A11" s="4">
        <v>2024</v>
      </c>
      <c r="B11" s="7">
        <v>45474</v>
      </c>
      <c r="C11" s="7">
        <v>45565</v>
      </c>
      <c r="D11" s="4" t="s">
        <v>75</v>
      </c>
      <c r="E11" s="4" t="s">
        <v>76</v>
      </c>
      <c r="F11" s="4" t="s">
        <v>56</v>
      </c>
      <c r="G11" s="4" t="s">
        <v>77</v>
      </c>
      <c r="H11" s="4" t="s">
        <v>78</v>
      </c>
      <c r="I11" s="4" t="s">
        <v>57</v>
      </c>
      <c r="J11" s="4" t="s">
        <v>72</v>
      </c>
      <c r="K11" s="4" t="s">
        <v>79</v>
      </c>
      <c r="L11" s="4" t="s">
        <v>80</v>
      </c>
      <c r="M11" s="4" t="s">
        <v>80</v>
      </c>
      <c r="N11" s="6">
        <v>0.45</v>
      </c>
      <c r="O11" s="4" t="s">
        <v>52</v>
      </c>
      <c r="P11" s="4" t="s">
        <v>81</v>
      </c>
      <c r="Q11" s="4" t="s">
        <v>60</v>
      </c>
      <c r="R11" s="7">
        <v>45595</v>
      </c>
      <c r="S11" s="4" t="s">
        <v>703</v>
      </c>
    </row>
    <row r="12" spans="1:19" s="3" customFormat="1" ht="60" customHeight="1" x14ac:dyDescent="0.2">
      <c r="A12" s="4">
        <v>2024</v>
      </c>
      <c r="B12" s="7">
        <v>45474</v>
      </c>
      <c r="C12" s="7">
        <v>45565</v>
      </c>
      <c r="D12" s="4" t="s">
        <v>82</v>
      </c>
      <c r="E12" s="4" t="s">
        <v>83</v>
      </c>
      <c r="F12" s="4" t="s">
        <v>56</v>
      </c>
      <c r="G12" s="4" t="s">
        <v>84</v>
      </c>
      <c r="H12" s="4" t="s">
        <v>85</v>
      </c>
      <c r="I12" s="4" t="s">
        <v>57</v>
      </c>
      <c r="J12" s="4" t="s">
        <v>72</v>
      </c>
      <c r="K12" s="4" t="s">
        <v>79</v>
      </c>
      <c r="L12" s="4" t="s">
        <v>86</v>
      </c>
      <c r="M12" s="4" t="s">
        <v>86</v>
      </c>
      <c r="N12" s="5">
        <f t="shared" ref="N12:N13" si="1">100%/4*3</f>
        <v>0.75</v>
      </c>
      <c r="O12" s="4" t="s">
        <v>52</v>
      </c>
      <c r="P12" s="4" t="s">
        <v>87</v>
      </c>
      <c r="Q12" s="4" t="s">
        <v>60</v>
      </c>
      <c r="R12" s="7">
        <v>45595</v>
      </c>
      <c r="S12" s="4" t="s">
        <v>703</v>
      </c>
    </row>
    <row r="13" spans="1:19" s="3" customFormat="1" ht="60" customHeight="1" x14ac:dyDescent="0.2">
      <c r="A13" s="4">
        <v>2024</v>
      </c>
      <c r="B13" s="7">
        <v>45474</v>
      </c>
      <c r="C13" s="7">
        <v>45565</v>
      </c>
      <c r="D13" s="4" t="s">
        <v>88</v>
      </c>
      <c r="E13" s="4" t="s">
        <v>89</v>
      </c>
      <c r="F13" s="4" t="s">
        <v>56</v>
      </c>
      <c r="G13" s="4" t="s">
        <v>90</v>
      </c>
      <c r="H13" s="4" t="s">
        <v>91</v>
      </c>
      <c r="I13" s="4" t="s">
        <v>57</v>
      </c>
      <c r="J13" s="4" t="s">
        <v>72</v>
      </c>
      <c r="K13" s="4" t="s">
        <v>92</v>
      </c>
      <c r="L13" s="4" t="s">
        <v>93</v>
      </c>
      <c r="M13" s="4" t="s">
        <v>93</v>
      </c>
      <c r="N13" s="5">
        <f t="shared" si="1"/>
        <v>0.75</v>
      </c>
      <c r="O13" s="4" t="s">
        <v>52</v>
      </c>
      <c r="P13" s="4" t="s">
        <v>94</v>
      </c>
      <c r="Q13" s="4" t="s">
        <v>60</v>
      </c>
      <c r="R13" s="7">
        <v>45595</v>
      </c>
      <c r="S13" s="4" t="s">
        <v>703</v>
      </c>
    </row>
    <row r="14" spans="1:19" s="3" customFormat="1" ht="60" customHeight="1" x14ac:dyDescent="0.2">
      <c r="A14" s="4">
        <v>2024</v>
      </c>
      <c r="B14" s="7">
        <v>45474</v>
      </c>
      <c r="C14" s="7">
        <v>45565</v>
      </c>
      <c r="D14" s="4" t="s">
        <v>95</v>
      </c>
      <c r="E14" s="4" t="s">
        <v>96</v>
      </c>
      <c r="F14" s="4" t="s">
        <v>56</v>
      </c>
      <c r="G14" s="4" t="s">
        <v>97</v>
      </c>
      <c r="H14" s="4" t="s">
        <v>98</v>
      </c>
      <c r="I14" s="4" t="s">
        <v>57</v>
      </c>
      <c r="J14" s="4" t="s">
        <v>72</v>
      </c>
      <c r="K14" s="4" t="s">
        <v>99</v>
      </c>
      <c r="L14" s="4" t="s">
        <v>100</v>
      </c>
      <c r="M14" s="4" t="s">
        <v>100</v>
      </c>
      <c r="N14" s="6">
        <f>70%/4*3</f>
        <v>0.52499999999999991</v>
      </c>
      <c r="O14" s="4" t="s">
        <v>52</v>
      </c>
      <c r="P14" s="4" t="s">
        <v>101</v>
      </c>
      <c r="Q14" s="4" t="s">
        <v>60</v>
      </c>
      <c r="R14" s="7">
        <v>45595</v>
      </c>
      <c r="S14" s="4" t="s">
        <v>703</v>
      </c>
    </row>
    <row r="15" spans="1:19" s="3" customFormat="1" ht="60" customHeight="1" x14ac:dyDescent="0.2">
      <c r="A15" s="4">
        <v>2024</v>
      </c>
      <c r="B15" s="7">
        <v>45474</v>
      </c>
      <c r="C15" s="7">
        <v>45565</v>
      </c>
      <c r="D15" s="4" t="s">
        <v>102</v>
      </c>
      <c r="E15" s="4" t="s">
        <v>103</v>
      </c>
      <c r="F15" s="4" t="s">
        <v>56</v>
      </c>
      <c r="G15" s="4" t="s">
        <v>756</v>
      </c>
      <c r="H15" s="4" t="s">
        <v>721</v>
      </c>
      <c r="I15" s="4" t="s">
        <v>57</v>
      </c>
      <c r="J15" s="4" t="s">
        <v>72</v>
      </c>
      <c r="K15" s="4" t="s">
        <v>706</v>
      </c>
      <c r="L15" s="4" t="s">
        <v>740</v>
      </c>
      <c r="M15" s="4" t="s">
        <v>740</v>
      </c>
      <c r="N15" s="4" t="s">
        <v>714</v>
      </c>
      <c r="O15" s="4" t="s">
        <v>53</v>
      </c>
      <c r="P15" s="4" t="s">
        <v>81</v>
      </c>
      <c r="Q15" s="4" t="s">
        <v>60</v>
      </c>
      <c r="R15" s="7">
        <v>45595</v>
      </c>
      <c r="S15" s="4" t="s">
        <v>703</v>
      </c>
    </row>
    <row r="16" spans="1:19" s="3" customFormat="1" ht="60" customHeight="1" x14ac:dyDescent="0.2">
      <c r="A16" s="4">
        <v>2024</v>
      </c>
      <c r="B16" s="7">
        <v>45474</v>
      </c>
      <c r="C16" s="7">
        <v>45565</v>
      </c>
      <c r="D16" s="4" t="s">
        <v>104</v>
      </c>
      <c r="E16" s="4" t="s">
        <v>105</v>
      </c>
      <c r="F16" s="4" t="s">
        <v>56</v>
      </c>
      <c r="G16" s="4" t="s">
        <v>757</v>
      </c>
      <c r="H16" s="4" t="s">
        <v>722</v>
      </c>
      <c r="I16" s="4" t="s">
        <v>57</v>
      </c>
      <c r="J16" s="4" t="s">
        <v>72</v>
      </c>
      <c r="K16" s="4" t="s">
        <v>706</v>
      </c>
      <c r="L16" s="4" t="s">
        <v>741</v>
      </c>
      <c r="M16" s="4" t="s">
        <v>741</v>
      </c>
      <c r="N16" s="4" t="s">
        <v>714</v>
      </c>
      <c r="O16" s="4" t="s">
        <v>53</v>
      </c>
      <c r="P16" s="4" t="s">
        <v>106</v>
      </c>
      <c r="Q16" s="4" t="s">
        <v>60</v>
      </c>
      <c r="R16" s="7">
        <v>45595</v>
      </c>
      <c r="S16" s="4" t="s">
        <v>703</v>
      </c>
    </row>
    <row r="17" spans="1:19" s="3" customFormat="1" ht="60" customHeight="1" x14ac:dyDescent="0.2">
      <c r="A17" s="4">
        <v>2024</v>
      </c>
      <c r="B17" s="7">
        <v>45474</v>
      </c>
      <c r="C17" s="7">
        <v>45565</v>
      </c>
      <c r="D17" s="4" t="s">
        <v>107</v>
      </c>
      <c r="E17" s="4" t="s">
        <v>108</v>
      </c>
      <c r="F17" s="4" t="s">
        <v>56</v>
      </c>
      <c r="G17" s="4" t="s">
        <v>109</v>
      </c>
      <c r="H17" s="4" t="s">
        <v>110</v>
      </c>
      <c r="I17" s="4" t="s">
        <v>57</v>
      </c>
      <c r="J17" s="4" t="s">
        <v>72</v>
      </c>
      <c r="K17" s="4" t="s">
        <v>79</v>
      </c>
      <c r="L17" s="4" t="s">
        <v>111</v>
      </c>
      <c r="M17" s="4" t="s">
        <v>111</v>
      </c>
      <c r="N17" s="5">
        <f t="shared" ref="N17:N19" si="2">100%/4*3</f>
        <v>0.75</v>
      </c>
      <c r="O17" s="4" t="s">
        <v>52</v>
      </c>
      <c r="P17" s="4" t="s">
        <v>87</v>
      </c>
      <c r="Q17" s="4" t="s">
        <v>60</v>
      </c>
      <c r="R17" s="7">
        <v>45595</v>
      </c>
      <c r="S17" s="4" t="s">
        <v>703</v>
      </c>
    </row>
    <row r="18" spans="1:19" s="3" customFormat="1" ht="60" customHeight="1" x14ac:dyDescent="0.2">
      <c r="A18" s="4">
        <v>2024</v>
      </c>
      <c r="B18" s="7">
        <v>45474</v>
      </c>
      <c r="C18" s="7">
        <v>45565</v>
      </c>
      <c r="D18" s="4" t="s">
        <v>112</v>
      </c>
      <c r="E18" s="4" t="s">
        <v>113</v>
      </c>
      <c r="F18" s="4" t="s">
        <v>56</v>
      </c>
      <c r="G18" s="4" t="s">
        <v>114</v>
      </c>
      <c r="H18" s="4" t="s">
        <v>723</v>
      </c>
      <c r="I18" s="4" t="s">
        <v>57</v>
      </c>
      <c r="J18" s="4" t="s">
        <v>72</v>
      </c>
      <c r="K18" s="4" t="s">
        <v>65</v>
      </c>
      <c r="L18" s="4" t="s">
        <v>115</v>
      </c>
      <c r="M18" s="4" t="s">
        <v>115</v>
      </c>
      <c r="N18" s="5">
        <f t="shared" si="2"/>
        <v>0.75</v>
      </c>
      <c r="O18" s="4" t="s">
        <v>52</v>
      </c>
      <c r="P18" s="4" t="s">
        <v>116</v>
      </c>
      <c r="Q18" s="4" t="s">
        <v>60</v>
      </c>
      <c r="R18" s="7">
        <v>45595</v>
      </c>
      <c r="S18" s="4" t="s">
        <v>703</v>
      </c>
    </row>
    <row r="19" spans="1:19" s="3" customFormat="1" ht="60" customHeight="1" x14ac:dyDescent="0.2">
      <c r="A19" s="4">
        <v>2024</v>
      </c>
      <c r="B19" s="7">
        <v>45474</v>
      </c>
      <c r="C19" s="7">
        <v>45565</v>
      </c>
      <c r="D19" s="4" t="s">
        <v>117</v>
      </c>
      <c r="E19" s="4" t="s">
        <v>118</v>
      </c>
      <c r="F19" s="4" t="s">
        <v>56</v>
      </c>
      <c r="G19" s="4" t="s">
        <v>758</v>
      </c>
      <c r="H19" s="4" t="s">
        <v>119</v>
      </c>
      <c r="I19" s="4" t="s">
        <v>57</v>
      </c>
      <c r="J19" s="4" t="s">
        <v>72</v>
      </c>
      <c r="K19" s="4" t="s">
        <v>707</v>
      </c>
      <c r="L19" s="4" t="s">
        <v>797</v>
      </c>
      <c r="M19" s="4" t="s">
        <v>797</v>
      </c>
      <c r="N19" s="5">
        <f t="shared" si="2"/>
        <v>0.75</v>
      </c>
      <c r="O19" s="4" t="s">
        <v>53</v>
      </c>
      <c r="P19" s="4" t="s">
        <v>120</v>
      </c>
      <c r="Q19" s="4" t="s">
        <v>60</v>
      </c>
      <c r="R19" s="7">
        <v>45595</v>
      </c>
      <c r="S19" s="4" t="s">
        <v>703</v>
      </c>
    </row>
    <row r="20" spans="1:19" s="3" customFormat="1" ht="60" customHeight="1" x14ac:dyDescent="0.2">
      <c r="A20" s="4">
        <v>2024</v>
      </c>
      <c r="B20" s="7">
        <v>45474</v>
      </c>
      <c r="C20" s="7">
        <v>45565</v>
      </c>
      <c r="D20" s="4" t="s">
        <v>121</v>
      </c>
      <c r="E20" s="4" t="s">
        <v>122</v>
      </c>
      <c r="F20" s="4" t="s">
        <v>56</v>
      </c>
      <c r="G20" s="4" t="s">
        <v>123</v>
      </c>
      <c r="H20" s="4" t="s">
        <v>124</v>
      </c>
      <c r="I20" s="4" t="s">
        <v>57</v>
      </c>
      <c r="J20" s="4" t="s">
        <v>58</v>
      </c>
      <c r="K20" s="4" t="s">
        <v>65</v>
      </c>
      <c r="L20" s="4" t="s">
        <v>125</v>
      </c>
      <c r="M20" s="4" t="s">
        <v>125</v>
      </c>
      <c r="N20" s="6">
        <f>80%/4*3</f>
        <v>0.60000000000000009</v>
      </c>
      <c r="O20" s="4" t="s">
        <v>52</v>
      </c>
      <c r="P20" s="4" t="s">
        <v>67</v>
      </c>
      <c r="Q20" s="4" t="s">
        <v>60</v>
      </c>
      <c r="R20" s="7">
        <v>45595</v>
      </c>
      <c r="S20" s="4" t="s">
        <v>703</v>
      </c>
    </row>
    <row r="21" spans="1:19" s="3" customFormat="1" ht="60" customHeight="1" x14ac:dyDescent="0.2">
      <c r="A21" s="4">
        <v>2024</v>
      </c>
      <c r="B21" s="7">
        <v>45474</v>
      </c>
      <c r="C21" s="7">
        <v>45565</v>
      </c>
      <c r="D21" s="4" t="s">
        <v>126</v>
      </c>
      <c r="E21" s="4" t="s">
        <v>127</v>
      </c>
      <c r="F21" s="4" t="s">
        <v>56</v>
      </c>
      <c r="G21" s="4" t="s">
        <v>128</v>
      </c>
      <c r="H21" s="4" t="s">
        <v>129</v>
      </c>
      <c r="I21" s="4" t="s">
        <v>57</v>
      </c>
      <c r="J21" s="4" t="s">
        <v>72</v>
      </c>
      <c r="K21" s="4" t="s">
        <v>65</v>
      </c>
      <c r="L21" s="4" t="s">
        <v>798</v>
      </c>
      <c r="M21" s="4" t="s">
        <v>798</v>
      </c>
      <c r="N21" s="5">
        <f>100%/4*3</f>
        <v>0.75</v>
      </c>
      <c r="O21" s="4" t="s">
        <v>52</v>
      </c>
      <c r="P21" s="4" t="s">
        <v>59</v>
      </c>
      <c r="Q21" s="4" t="s">
        <v>60</v>
      </c>
      <c r="R21" s="7">
        <v>45595</v>
      </c>
      <c r="S21" s="4" t="s">
        <v>703</v>
      </c>
    </row>
    <row r="22" spans="1:19" s="3" customFormat="1" ht="60" customHeight="1" x14ac:dyDescent="0.2">
      <c r="A22" s="4">
        <v>2024</v>
      </c>
      <c r="B22" s="7">
        <v>45474</v>
      </c>
      <c r="C22" s="7">
        <v>45565</v>
      </c>
      <c r="D22" s="4" t="s">
        <v>130</v>
      </c>
      <c r="E22" s="4" t="s">
        <v>131</v>
      </c>
      <c r="F22" s="4" t="s">
        <v>56</v>
      </c>
      <c r="G22" s="4" t="s">
        <v>132</v>
      </c>
      <c r="H22" s="4" t="s">
        <v>133</v>
      </c>
      <c r="I22" s="4" t="s">
        <v>57</v>
      </c>
      <c r="J22" s="4" t="s">
        <v>72</v>
      </c>
      <c r="K22" s="4" t="s">
        <v>99</v>
      </c>
      <c r="L22" s="4" t="s">
        <v>134</v>
      </c>
      <c r="M22" s="4" t="s">
        <v>134</v>
      </c>
      <c r="N22" s="6">
        <f>70%/4*3</f>
        <v>0.52499999999999991</v>
      </c>
      <c r="O22" s="4" t="s">
        <v>53</v>
      </c>
      <c r="P22" s="4" t="s">
        <v>59</v>
      </c>
      <c r="Q22" s="4" t="s">
        <v>60</v>
      </c>
      <c r="R22" s="7">
        <v>45595</v>
      </c>
      <c r="S22" s="4" t="s">
        <v>703</v>
      </c>
    </row>
    <row r="23" spans="1:19" s="3" customFormat="1" ht="60" customHeight="1" x14ac:dyDescent="0.2">
      <c r="A23" s="4">
        <v>2024</v>
      </c>
      <c r="B23" s="7">
        <v>45474</v>
      </c>
      <c r="C23" s="7">
        <v>45565</v>
      </c>
      <c r="D23" s="4" t="s">
        <v>135</v>
      </c>
      <c r="E23" s="4" t="s">
        <v>136</v>
      </c>
      <c r="F23" s="4" t="s">
        <v>56</v>
      </c>
      <c r="G23" s="4" t="s">
        <v>759</v>
      </c>
      <c r="H23" s="4" t="s">
        <v>724</v>
      </c>
      <c r="I23" s="4" t="s">
        <v>57</v>
      </c>
      <c r="J23" s="4" t="s">
        <v>58</v>
      </c>
      <c r="K23" s="4" t="s">
        <v>706</v>
      </c>
      <c r="L23" s="4" t="s">
        <v>742</v>
      </c>
      <c r="M23" s="4" t="s">
        <v>742</v>
      </c>
      <c r="N23" s="4" t="s">
        <v>714</v>
      </c>
      <c r="O23" s="4" t="s">
        <v>52</v>
      </c>
      <c r="P23" s="4" t="s">
        <v>137</v>
      </c>
      <c r="Q23" s="4" t="s">
        <v>60</v>
      </c>
      <c r="R23" s="7">
        <v>45595</v>
      </c>
      <c r="S23" s="4" t="s">
        <v>703</v>
      </c>
    </row>
    <row r="24" spans="1:19" s="3" customFormat="1" ht="60" customHeight="1" x14ac:dyDescent="0.2">
      <c r="A24" s="4">
        <v>2024</v>
      </c>
      <c r="B24" s="7">
        <v>45474</v>
      </c>
      <c r="C24" s="7">
        <v>45565</v>
      </c>
      <c r="D24" s="4" t="s">
        <v>138</v>
      </c>
      <c r="E24" s="4" t="s">
        <v>139</v>
      </c>
      <c r="F24" s="4" t="s">
        <v>56</v>
      </c>
      <c r="G24" s="4" t="s">
        <v>140</v>
      </c>
      <c r="H24" s="4" t="s">
        <v>141</v>
      </c>
      <c r="I24" s="4" t="s">
        <v>57</v>
      </c>
      <c r="J24" s="4" t="s">
        <v>58</v>
      </c>
      <c r="K24" s="4">
        <v>0.2</v>
      </c>
      <c r="L24" s="4" t="s">
        <v>142</v>
      </c>
      <c r="M24" s="4" t="s">
        <v>142</v>
      </c>
      <c r="N24" s="6">
        <f>20%/4*3</f>
        <v>0.15000000000000002</v>
      </c>
      <c r="O24" s="4" t="s">
        <v>52</v>
      </c>
      <c r="P24" s="4" t="s">
        <v>143</v>
      </c>
      <c r="Q24" s="4" t="s">
        <v>60</v>
      </c>
      <c r="R24" s="7">
        <v>45595</v>
      </c>
      <c r="S24" s="4" t="s">
        <v>703</v>
      </c>
    </row>
    <row r="25" spans="1:19" s="3" customFormat="1" ht="60" customHeight="1" x14ac:dyDescent="0.2">
      <c r="A25" s="4">
        <v>2024</v>
      </c>
      <c r="B25" s="7">
        <v>45474</v>
      </c>
      <c r="C25" s="7">
        <v>45565</v>
      </c>
      <c r="D25" s="4" t="s">
        <v>144</v>
      </c>
      <c r="E25" s="4" t="s">
        <v>145</v>
      </c>
      <c r="F25" s="4" t="s">
        <v>56</v>
      </c>
      <c r="G25" s="4" t="s">
        <v>146</v>
      </c>
      <c r="H25" s="4" t="s">
        <v>147</v>
      </c>
      <c r="I25" s="4" t="s">
        <v>57</v>
      </c>
      <c r="J25" s="4" t="s">
        <v>72</v>
      </c>
      <c r="K25" s="4" t="s">
        <v>92</v>
      </c>
      <c r="L25" s="4" t="s">
        <v>148</v>
      </c>
      <c r="M25" s="4" t="s">
        <v>148</v>
      </c>
      <c r="N25" s="5">
        <f>100%/4*3</f>
        <v>0.75</v>
      </c>
      <c r="O25" s="4" t="s">
        <v>52</v>
      </c>
      <c r="P25" s="4" t="s">
        <v>143</v>
      </c>
      <c r="Q25" s="4" t="s">
        <v>60</v>
      </c>
      <c r="R25" s="7">
        <v>45595</v>
      </c>
      <c r="S25" s="4" t="s">
        <v>703</v>
      </c>
    </row>
    <row r="26" spans="1:19" s="3" customFormat="1" ht="60" customHeight="1" x14ac:dyDescent="0.2">
      <c r="A26" s="4">
        <v>2024</v>
      </c>
      <c r="B26" s="7">
        <v>45474</v>
      </c>
      <c r="C26" s="7">
        <v>45565</v>
      </c>
      <c r="D26" s="4" t="s">
        <v>149</v>
      </c>
      <c r="E26" s="4" t="s">
        <v>150</v>
      </c>
      <c r="F26" s="4" t="s">
        <v>56</v>
      </c>
      <c r="G26" s="4" t="s">
        <v>151</v>
      </c>
      <c r="H26" s="4" t="s">
        <v>152</v>
      </c>
      <c r="I26" s="4" t="s">
        <v>57</v>
      </c>
      <c r="J26" s="4" t="s">
        <v>72</v>
      </c>
      <c r="K26" s="4" t="s">
        <v>92</v>
      </c>
      <c r="L26" s="4" t="s">
        <v>153</v>
      </c>
      <c r="M26" s="4" t="s">
        <v>153</v>
      </c>
      <c r="N26" s="6">
        <f>80%/4*3</f>
        <v>0.60000000000000009</v>
      </c>
      <c r="O26" s="4" t="s">
        <v>52</v>
      </c>
      <c r="P26" s="4" t="s">
        <v>143</v>
      </c>
      <c r="Q26" s="4" t="s">
        <v>60</v>
      </c>
      <c r="R26" s="7">
        <v>45595</v>
      </c>
      <c r="S26" s="4" t="s">
        <v>703</v>
      </c>
    </row>
    <row r="27" spans="1:19" s="3" customFormat="1" ht="60" customHeight="1" x14ac:dyDescent="0.2">
      <c r="A27" s="4">
        <v>2024</v>
      </c>
      <c r="B27" s="7">
        <v>45474</v>
      </c>
      <c r="C27" s="7">
        <v>45565</v>
      </c>
      <c r="D27" s="4" t="s">
        <v>154</v>
      </c>
      <c r="E27" s="4" t="s">
        <v>155</v>
      </c>
      <c r="F27" s="4" t="s">
        <v>56</v>
      </c>
      <c r="G27" s="4" t="s">
        <v>156</v>
      </c>
      <c r="H27" s="4" t="s">
        <v>157</v>
      </c>
      <c r="I27" s="4" t="s">
        <v>57</v>
      </c>
      <c r="J27" s="4" t="s">
        <v>72</v>
      </c>
      <c r="K27" s="4" t="s">
        <v>65</v>
      </c>
      <c r="L27" s="4" t="s">
        <v>158</v>
      </c>
      <c r="M27" s="4" t="s">
        <v>158</v>
      </c>
      <c r="N27" s="6">
        <v>0.45</v>
      </c>
      <c r="O27" s="4" t="s">
        <v>52</v>
      </c>
      <c r="P27" s="4" t="s">
        <v>143</v>
      </c>
      <c r="Q27" s="4" t="s">
        <v>60</v>
      </c>
      <c r="R27" s="7">
        <v>45595</v>
      </c>
      <c r="S27" s="4" t="s">
        <v>703</v>
      </c>
    </row>
    <row r="28" spans="1:19" s="3" customFormat="1" ht="60" customHeight="1" x14ac:dyDescent="0.2">
      <c r="A28" s="4">
        <v>2024</v>
      </c>
      <c r="B28" s="7">
        <v>45474</v>
      </c>
      <c r="C28" s="7">
        <v>45565</v>
      </c>
      <c r="D28" s="4" t="s">
        <v>159</v>
      </c>
      <c r="E28" s="4" t="s">
        <v>160</v>
      </c>
      <c r="F28" s="4" t="s">
        <v>56</v>
      </c>
      <c r="G28" s="4" t="s">
        <v>161</v>
      </c>
      <c r="H28" s="4" t="s">
        <v>162</v>
      </c>
      <c r="I28" s="4" t="s">
        <v>57</v>
      </c>
      <c r="J28" s="4" t="s">
        <v>72</v>
      </c>
      <c r="K28" s="4" t="s">
        <v>65</v>
      </c>
      <c r="L28" s="4" t="s">
        <v>163</v>
      </c>
      <c r="M28" s="4" t="s">
        <v>163</v>
      </c>
      <c r="N28" s="6">
        <f>80%/4*3</f>
        <v>0.60000000000000009</v>
      </c>
      <c r="O28" s="4" t="s">
        <v>52</v>
      </c>
      <c r="P28" s="4" t="s">
        <v>143</v>
      </c>
      <c r="Q28" s="4" t="s">
        <v>60</v>
      </c>
      <c r="R28" s="7">
        <v>45595</v>
      </c>
      <c r="S28" s="4" t="s">
        <v>703</v>
      </c>
    </row>
    <row r="29" spans="1:19" s="3" customFormat="1" ht="60" customHeight="1" x14ac:dyDescent="0.2">
      <c r="A29" s="4">
        <v>2024</v>
      </c>
      <c r="B29" s="7">
        <v>45474</v>
      </c>
      <c r="C29" s="7">
        <v>45565</v>
      </c>
      <c r="D29" s="4" t="s">
        <v>164</v>
      </c>
      <c r="E29" s="4" t="s">
        <v>165</v>
      </c>
      <c r="F29" s="4" t="s">
        <v>56</v>
      </c>
      <c r="G29" s="4" t="s">
        <v>166</v>
      </c>
      <c r="H29" s="4" t="s">
        <v>167</v>
      </c>
      <c r="I29" s="4" t="s">
        <v>57</v>
      </c>
      <c r="J29" s="4" t="s">
        <v>72</v>
      </c>
      <c r="K29" s="4" t="s">
        <v>92</v>
      </c>
      <c r="L29" s="4" t="s">
        <v>168</v>
      </c>
      <c r="M29" s="4" t="s">
        <v>168</v>
      </c>
      <c r="N29" s="6">
        <f>70%/4*3</f>
        <v>0.52499999999999991</v>
      </c>
      <c r="O29" s="4" t="s">
        <v>52</v>
      </c>
      <c r="P29" s="4" t="s">
        <v>143</v>
      </c>
      <c r="Q29" s="4" t="s">
        <v>60</v>
      </c>
      <c r="R29" s="7">
        <v>45595</v>
      </c>
      <c r="S29" s="4" t="s">
        <v>703</v>
      </c>
    </row>
    <row r="30" spans="1:19" s="3" customFormat="1" ht="60" customHeight="1" x14ac:dyDescent="0.2">
      <c r="A30" s="4">
        <v>2024</v>
      </c>
      <c r="B30" s="7">
        <v>45474</v>
      </c>
      <c r="C30" s="7">
        <v>45565</v>
      </c>
      <c r="D30" s="4" t="s">
        <v>169</v>
      </c>
      <c r="E30" s="4" t="s">
        <v>170</v>
      </c>
      <c r="F30" s="4" t="s">
        <v>56</v>
      </c>
      <c r="G30" s="4" t="s">
        <v>171</v>
      </c>
      <c r="H30" s="4" t="s">
        <v>172</v>
      </c>
      <c r="I30" s="4" t="s">
        <v>57</v>
      </c>
      <c r="J30" s="4" t="s">
        <v>72</v>
      </c>
      <c r="K30" s="4" t="s">
        <v>173</v>
      </c>
      <c r="L30" s="4" t="s">
        <v>174</v>
      </c>
      <c r="M30" s="4" t="s">
        <v>174</v>
      </c>
      <c r="N30" s="6">
        <f>30%/4*3</f>
        <v>0.22499999999999998</v>
      </c>
      <c r="O30" s="4" t="s">
        <v>53</v>
      </c>
      <c r="P30" s="4" t="s">
        <v>143</v>
      </c>
      <c r="Q30" s="4" t="s">
        <v>60</v>
      </c>
      <c r="R30" s="7">
        <v>45595</v>
      </c>
      <c r="S30" s="4" t="s">
        <v>703</v>
      </c>
    </row>
    <row r="31" spans="1:19" s="3" customFormat="1" ht="60" customHeight="1" x14ac:dyDescent="0.2">
      <c r="A31" s="4">
        <v>2024</v>
      </c>
      <c r="B31" s="7">
        <v>45474</v>
      </c>
      <c r="C31" s="7">
        <v>45565</v>
      </c>
      <c r="D31" s="4" t="s">
        <v>175</v>
      </c>
      <c r="E31" s="4" t="s">
        <v>176</v>
      </c>
      <c r="F31" s="4" t="s">
        <v>56</v>
      </c>
      <c r="G31" s="4" t="s">
        <v>760</v>
      </c>
      <c r="H31" s="4" t="s">
        <v>725</v>
      </c>
      <c r="I31" s="4" t="s">
        <v>57</v>
      </c>
      <c r="J31" s="4" t="s">
        <v>58</v>
      </c>
      <c r="K31" s="4" t="s">
        <v>706</v>
      </c>
      <c r="L31" s="4" t="s">
        <v>743</v>
      </c>
      <c r="M31" s="4" t="s">
        <v>743</v>
      </c>
      <c r="N31" s="4" t="s">
        <v>714</v>
      </c>
      <c r="O31" s="4" t="s">
        <v>52</v>
      </c>
      <c r="P31" s="4" t="s">
        <v>177</v>
      </c>
      <c r="Q31" s="4" t="s">
        <v>60</v>
      </c>
      <c r="R31" s="7">
        <v>45595</v>
      </c>
      <c r="S31" s="4" t="s">
        <v>703</v>
      </c>
    </row>
    <row r="32" spans="1:19" s="3" customFormat="1" ht="60" customHeight="1" x14ac:dyDescent="0.2">
      <c r="A32" s="4">
        <v>2024</v>
      </c>
      <c r="B32" s="7">
        <v>45474</v>
      </c>
      <c r="C32" s="7">
        <v>45565</v>
      </c>
      <c r="D32" s="4" t="s">
        <v>178</v>
      </c>
      <c r="E32" s="4" t="s">
        <v>179</v>
      </c>
      <c r="F32" s="4" t="s">
        <v>56</v>
      </c>
      <c r="G32" s="4" t="s">
        <v>761</v>
      </c>
      <c r="H32" s="4" t="s">
        <v>726</v>
      </c>
      <c r="I32" s="4" t="s">
        <v>57</v>
      </c>
      <c r="J32" s="4" t="s">
        <v>58</v>
      </c>
      <c r="K32" s="4" t="s">
        <v>707</v>
      </c>
      <c r="L32" s="4" t="s">
        <v>744</v>
      </c>
      <c r="M32" s="4" t="s">
        <v>744</v>
      </c>
      <c r="N32" s="4" t="s">
        <v>713</v>
      </c>
      <c r="O32" s="4" t="s">
        <v>52</v>
      </c>
      <c r="P32" s="4" t="s">
        <v>177</v>
      </c>
      <c r="Q32" s="4" t="s">
        <v>60</v>
      </c>
      <c r="R32" s="7">
        <v>45595</v>
      </c>
      <c r="S32" s="4" t="s">
        <v>703</v>
      </c>
    </row>
    <row r="33" spans="1:19" s="3" customFormat="1" ht="60" customHeight="1" x14ac:dyDescent="0.2">
      <c r="A33" s="4">
        <v>2024</v>
      </c>
      <c r="B33" s="7">
        <v>45474</v>
      </c>
      <c r="C33" s="7">
        <v>45565</v>
      </c>
      <c r="D33" s="4" t="s">
        <v>180</v>
      </c>
      <c r="E33" s="4" t="s">
        <v>181</v>
      </c>
      <c r="F33" s="4" t="s">
        <v>56</v>
      </c>
      <c r="G33" s="4" t="s">
        <v>182</v>
      </c>
      <c r="H33" s="4" t="s">
        <v>183</v>
      </c>
      <c r="I33" s="4" t="s">
        <v>57</v>
      </c>
      <c r="J33" s="4" t="s">
        <v>72</v>
      </c>
      <c r="K33" s="4" t="s">
        <v>184</v>
      </c>
      <c r="L33" s="4" t="s">
        <v>185</v>
      </c>
      <c r="M33" s="4" t="s">
        <v>185</v>
      </c>
      <c r="N33" s="5">
        <f>100%/4*3</f>
        <v>0.75</v>
      </c>
      <c r="O33" s="4" t="s">
        <v>52</v>
      </c>
      <c r="P33" s="4" t="s">
        <v>199</v>
      </c>
      <c r="Q33" s="4" t="s">
        <v>60</v>
      </c>
      <c r="R33" s="7">
        <v>45595</v>
      </c>
      <c r="S33" s="4" t="s">
        <v>703</v>
      </c>
    </row>
    <row r="34" spans="1:19" s="3" customFormat="1" ht="60" customHeight="1" x14ac:dyDescent="0.2">
      <c r="A34" s="4">
        <v>2024</v>
      </c>
      <c r="B34" s="7">
        <v>45474</v>
      </c>
      <c r="C34" s="7">
        <v>45565</v>
      </c>
      <c r="D34" s="4" t="s">
        <v>186</v>
      </c>
      <c r="E34" s="4" t="s">
        <v>187</v>
      </c>
      <c r="F34" s="4" t="s">
        <v>56</v>
      </c>
      <c r="G34" s="4" t="s">
        <v>188</v>
      </c>
      <c r="H34" s="4" t="s">
        <v>189</v>
      </c>
      <c r="I34" s="4" t="s">
        <v>57</v>
      </c>
      <c r="J34" s="4" t="s">
        <v>72</v>
      </c>
      <c r="K34" s="4" t="s">
        <v>184</v>
      </c>
      <c r="L34" s="4" t="s">
        <v>190</v>
      </c>
      <c r="M34" s="4" t="s">
        <v>190</v>
      </c>
      <c r="N34" s="6">
        <f t="shared" ref="N34:N35" si="3">80%/4*3</f>
        <v>0.60000000000000009</v>
      </c>
      <c r="O34" s="4" t="s">
        <v>52</v>
      </c>
      <c r="P34" s="4" t="s">
        <v>177</v>
      </c>
      <c r="Q34" s="4" t="s">
        <v>60</v>
      </c>
      <c r="R34" s="7">
        <v>45595</v>
      </c>
      <c r="S34" s="4" t="s">
        <v>703</v>
      </c>
    </row>
    <row r="35" spans="1:19" s="3" customFormat="1" ht="60" customHeight="1" x14ac:dyDescent="0.2">
      <c r="A35" s="4">
        <v>2024</v>
      </c>
      <c r="B35" s="7">
        <v>45474</v>
      </c>
      <c r="C35" s="7">
        <v>45565</v>
      </c>
      <c r="D35" s="4" t="s">
        <v>191</v>
      </c>
      <c r="E35" s="4" t="s">
        <v>192</v>
      </c>
      <c r="F35" s="4" t="s">
        <v>56</v>
      </c>
      <c r="G35" s="4" t="s">
        <v>193</v>
      </c>
      <c r="H35" s="4" t="s">
        <v>194</v>
      </c>
      <c r="I35" s="4" t="s">
        <v>57</v>
      </c>
      <c r="J35" s="4" t="s">
        <v>72</v>
      </c>
      <c r="K35" s="4" t="s">
        <v>184</v>
      </c>
      <c r="L35" s="4" t="s">
        <v>195</v>
      </c>
      <c r="M35" s="4" t="s">
        <v>195</v>
      </c>
      <c r="N35" s="6">
        <f t="shared" si="3"/>
        <v>0.60000000000000009</v>
      </c>
      <c r="O35" s="4" t="s">
        <v>52</v>
      </c>
      <c r="P35" s="4" t="s">
        <v>196</v>
      </c>
      <c r="Q35" s="4" t="s">
        <v>60</v>
      </c>
      <c r="R35" s="7">
        <v>45595</v>
      </c>
      <c r="S35" s="4" t="s">
        <v>703</v>
      </c>
    </row>
    <row r="36" spans="1:19" s="3" customFormat="1" ht="60" customHeight="1" x14ac:dyDescent="0.2">
      <c r="A36" s="4">
        <v>2024</v>
      </c>
      <c r="B36" s="7">
        <v>45474</v>
      </c>
      <c r="C36" s="7">
        <v>45565</v>
      </c>
      <c r="D36" s="4" t="s">
        <v>197</v>
      </c>
      <c r="E36" s="4" t="s">
        <v>198</v>
      </c>
      <c r="F36" s="4" t="s">
        <v>56</v>
      </c>
      <c r="G36" s="4" t="s">
        <v>762</v>
      </c>
      <c r="H36" s="4" t="s">
        <v>727</v>
      </c>
      <c r="I36" s="4" t="s">
        <v>57</v>
      </c>
      <c r="J36" s="4" t="s">
        <v>72</v>
      </c>
      <c r="K36" s="4" t="s">
        <v>707</v>
      </c>
      <c r="L36" s="4" t="s">
        <v>745</v>
      </c>
      <c r="M36" s="4" t="s">
        <v>745</v>
      </c>
      <c r="N36" s="4" t="s">
        <v>713</v>
      </c>
      <c r="O36" s="4" t="s">
        <v>52</v>
      </c>
      <c r="P36" s="4" t="s">
        <v>177</v>
      </c>
      <c r="Q36" s="4" t="s">
        <v>60</v>
      </c>
      <c r="R36" s="7">
        <v>45595</v>
      </c>
      <c r="S36" s="4" t="s">
        <v>703</v>
      </c>
    </row>
    <row r="37" spans="1:19" s="3" customFormat="1" ht="60" customHeight="1" x14ac:dyDescent="0.2">
      <c r="A37" s="4">
        <v>2024</v>
      </c>
      <c r="B37" s="7">
        <v>45474</v>
      </c>
      <c r="C37" s="7">
        <v>45565</v>
      </c>
      <c r="D37" s="4" t="s">
        <v>200</v>
      </c>
      <c r="E37" s="4" t="s">
        <v>201</v>
      </c>
      <c r="F37" s="4" t="s">
        <v>56</v>
      </c>
      <c r="G37" s="4" t="s">
        <v>202</v>
      </c>
      <c r="H37" s="4" t="s">
        <v>203</v>
      </c>
      <c r="I37" s="4" t="s">
        <v>57</v>
      </c>
      <c r="J37" s="4" t="s">
        <v>72</v>
      </c>
      <c r="K37" s="4" t="s">
        <v>184</v>
      </c>
      <c r="L37" s="4" t="s">
        <v>204</v>
      </c>
      <c r="M37" s="4" t="s">
        <v>204</v>
      </c>
      <c r="N37" s="5">
        <f>100%/4*3</f>
        <v>0.75</v>
      </c>
      <c r="O37" s="4" t="s">
        <v>52</v>
      </c>
      <c r="P37" s="4" t="s">
        <v>199</v>
      </c>
      <c r="Q37" s="4" t="s">
        <v>60</v>
      </c>
      <c r="R37" s="7">
        <v>45595</v>
      </c>
      <c r="S37" s="4" t="s">
        <v>703</v>
      </c>
    </row>
    <row r="38" spans="1:19" s="3" customFormat="1" ht="60" customHeight="1" x14ac:dyDescent="0.2">
      <c r="A38" s="4">
        <v>2024</v>
      </c>
      <c r="B38" s="7">
        <v>45474</v>
      </c>
      <c r="C38" s="7">
        <v>45565</v>
      </c>
      <c r="D38" s="4" t="s">
        <v>205</v>
      </c>
      <c r="E38" s="4" t="s">
        <v>206</v>
      </c>
      <c r="F38" s="4" t="s">
        <v>56</v>
      </c>
      <c r="G38" s="4" t="s">
        <v>207</v>
      </c>
      <c r="H38" s="4" t="s">
        <v>208</v>
      </c>
      <c r="I38" s="4" t="s">
        <v>57</v>
      </c>
      <c r="J38" s="4" t="s">
        <v>72</v>
      </c>
      <c r="K38" s="4" t="s">
        <v>184</v>
      </c>
      <c r="L38" s="4" t="s">
        <v>209</v>
      </c>
      <c r="M38" s="4" t="s">
        <v>209</v>
      </c>
      <c r="N38" s="6">
        <f>80%/4*3</f>
        <v>0.60000000000000009</v>
      </c>
      <c r="O38" s="4" t="s">
        <v>52</v>
      </c>
      <c r="P38" s="4" t="s">
        <v>177</v>
      </c>
      <c r="Q38" s="4" t="s">
        <v>60</v>
      </c>
      <c r="R38" s="7">
        <v>45595</v>
      </c>
      <c r="S38" s="4" t="s">
        <v>703</v>
      </c>
    </row>
    <row r="39" spans="1:19" s="3" customFormat="1" ht="60" customHeight="1" x14ac:dyDescent="0.2">
      <c r="A39" s="4">
        <v>2024</v>
      </c>
      <c r="B39" s="7">
        <v>45474</v>
      </c>
      <c r="C39" s="7">
        <v>45565</v>
      </c>
      <c r="D39" s="4" t="s">
        <v>210</v>
      </c>
      <c r="E39" s="4" t="s">
        <v>211</v>
      </c>
      <c r="F39" s="4" t="s">
        <v>56</v>
      </c>
      <c r="G39" s="4" t="s">
        <v>212</v>
      </c>
      <c r="H39" s="4" t="s">
        <v>213</v>
      </c>
      <c r="I39" s="4" t="s">
        <v>57</v>
      </c>
      <c r="J39" s="4" t="s">
        <v>72</v>
      </c>
      <c r="K39" s="4" t="s">
        <v>184</v>
      </c>
      <c r="L39" s="4" t="s">
        <v>214</v>
      </c>
      <c r="M39" s="4" t="s">
        <v>214</v>
      </c>
      <c r="N39" s="5">
        <f>100%/4*3</f>
        <v>0.75</v>
      </c>
      <c r="O39" s="4" t="s">
        <v>52</v>
      </c>
      <c r="P39" s="4" t="s">
        <v>215</v>
      </c>
      <c r="Q39" s="4" t="s">
        <v>60</v>
      </c>
      <c r="R39" s="7">
        <v>45595</v>
      </c>
      <c r="S39" s="4" t="s">
        <v>703</v>
      </c>
    </row>
    <row r="40" spans="1:19" s="3" customFormat="1" ht="60" customHeight="1" x14ac:dyDescent="0.2">
      <c r="A40" s="4">
        <v>2024</v>
      </c>
      <c r="B40" s="7">
        <v>45474</v>
      </c>
      <c r="C40" s="7">
        <v>45565</v>
      </c>
      <c r="D40" s="4" t="s">
        <v>178</v>
      </c>
      <c r="E40" s="4" t="s">
        <v>216</v>
      </c>
      <c r="F40" s="4" t="s">
        <v>56</v>
      </c>
      <c r="G40" s="4" t="s">
        <v>761</v>
      </c>
      <c r="H40" s="4" t="s">
        <v>726</v>
      </c>
      <c r="I40" s="4" t="s">
        <v>57</v>
      </c>
      <c r="J40" s="4" t="s">
        <v>58</v>
      </c>
      <c r="K40" s="4" t="s">
        <v>707</v>
      </c>
      <c r="L40" s="4" t="s">
        <v>744</v>
      </c>
      <c r="M40" s="4" t="s">
        <v>744</v>
      </c>
      <c r="N40" s="4" t="s">
        <v>713</v>
      </c>
      <c r="O40" s="4" t="s">
        <v>52</v>
      </c>
      <c r="P40" s="4" t="s">
        <v>217</v>
      </c>
      <c r="Q40" s="4" t="s">
        <v>60</v>
      </c>
      <c r="R40" s="7">
        <v>45595</v>
      </c>
      <c r="S40" s="4" t="s">
        <v>703</v>
      </c>
    </row>
    <row r="41" spans="1:19" s="3" customFormat="1" ht="60" customHeight="1" x14ac:dyDescent="0.2">
      <c r="A41" s="4">
        <v>2024</v>
      </c>
      <c r="B41" s="7">
        <v>45474</v>
      </c>
      <c r="C41" s="7">
        <v>45565</v>
      </c>
      <c r="D41" s="4" t="s">
        <v>218</v>
      </c>
      <c r="E41" s="4" t="s">
        <v>219</v>
      </c>
      <c r="F41" s="4" t="s">
        <v>56</v>
      </c>
      <c r="G41" s="4" t="s">
        <v>763</v>
      </c>
      <c r="H41" s="4" t="s">
        <v>728</v>
      </c>
      <c r="I41" s="4" t="s">
        <v>57</v>
      </c>
      <c r="J41" s="4" t="s">
        <v>58</v>
      </c>
      <c r="K41" s="4" t="s">
        <v>707</v>
      </c>
      <c r="L41" s="4" t="s">
        <v>746</v>
      </c>
      <c r="M41" s="4" t="s">
        <v>746</v>
      </c>
      <c r="N41" s="4" t="s">
        <v>713</v>
      </c>
      <c r="O41" s="4" t="s">
        <v>53</v>
      </c>
      <c r="P41" s="4" t="s">
        <v>217</v>
      </c>
      <c r="Q41" s="4" t="s">
        <v>60</v>
      </c>
      <c r="R41" s="7">
        <v>45595</v>
      </c>
      <c r="S41" s="4" t="s">
        <v>703</v>
      </c>
    </row>
    <row r="42" spans="1:19" s="3" customFormat="1" ht="60" customHeight="1" x14ac:dyDescent="0.2">
      <c r="A42" s="4">
        <v>2024</v>
      </c>
      <c r="B42" s="7">
        <v>45474</v>
      </c>
      <c r="C42" s="7">
        <v>45565</v>
      </c>
      <c r="D42" s="4" t="s">
        <v>220</v>
      </c>
      <c r="E42" s="4" t="s">
        <v>221</v>
      </c>
      <c r="F42" s="4" t="s">
        <v>56</v>
      </c>
      <c r="G42" s="4" t="s">
        <v>222</v>
      </c>
      <c r="H42" s="4" t="s">
        <v>223</v>
      </c>
      <c r="I42" s="4" t="s">
        <v>57</v>
      </c>
      <c r="J42" s="4" t="s">
        <v>72</v>
      </c>
      <c r="K42" s="4" t="s">
        <v>184</v>
      </c>
      <c r="L42" s="4" t="s">
        <v>224</v>
      </c>
      <c r="M42" s="4" t="s">
        <v>224</v>
      </c>
      <c r="N42" s="6">
        <f>80%/4*3</f>
        <v>0.60000000000000009</v>
      </c>
      <c r="O42" s="4" t="s">
        <v>53</v>
      </c>
      <c r="P42" s="4" t="s">
        <v>225</v>
      </c>
      <c r="Q42" s="4" t="s">
        <v>60</v>
      </c>
      <c r="R42" s="7">
        <v>45595</v>
      </c>
      <c r="S42" s="4" t="s">
        <v>703</v>
      </c>
    </row>
    <row r="43" spans="1:19" s="3" customFormat="1" ht="60" customHeight="1" x14ac:dyDescent="0.2">
      <c r="A43" s="4">
        <v>2024</v>
      </c>
      <c r="B43" s="7">
        <v>45474</v>
      </c>
      <c r="C43" s="7">
        <v>45565</v>
      </c>
      <c r="D43" s="4" t="s">
        <v>226</v>
      </c>
      <c r="E43" s="4" t="s">
        <v>227</v>
      </c>
      <c r="F43" s="4" t="s">
        <v>56</v>
      </c>
      <c r="G43" s="4" t="s">
        <v>764</v>
      </c>
      <c r="H43" s="4" t="s">
        <v>729</v>
      </c>
      <c r="I43" s="4" t="s">
        <v>57</v>
      </c>
      <c r="J43" s="4" t="s">
        <v>72</v>
      </c>
      <c r="K43" s="4" t="s">
        <v>705</v>
      </c>
      <c r="L43" s="4" t="s">
        <v>747</v>
      </c>
      <c r="M43" s="4" t="s">
        <v>747</v>
      </c>
      <c r="N43" s="4" t="s">
        <v>714</v>
      </c>
      <c r="O43" s="4" t="s">
        <v>52</v>
      </c>
      <c r="P43" s="4" t="s">
        <v>228</v>
      </c>
      <c r="Q43" s="4" t="s">
        <v>60</v>
      </c>
      <c r="R43" s="7">
        <v>45595</v>
      </c>
      <c r="S43" s="4" t="s">
        <v>703</v>
      </c>
    </row>
    <row r="44" spans="1:19" s="3" customFormat="1" ht="60" customHeight="1" x14ac:dyDescent="0.2">
      <c r="A44" s="4">
        <v>2024</v>
      </c>
      <c r="B44" s="7">
        <v>45474</v>
      </c>
      <c r="C44" s="7">
        <v>45565</v>
      </c>
      <c r="D44" s="4" t="s">
        <v>229</v>
      </c>
      <c r="E44" s="4" t="s">
        <v>230</v>
      </c>
      <c r="F44" s="4" t="s">
        <v>56</v>
      </c>
      <c r="G44" s="4" t="s">
        <v>765</v>
      </c>
      <c r="H44" s="4" t="s">
        <v>730</v>
      </c>
      <c r="I44" s="4" t="s">
        <v>57</v>
      </c>
      <c r="J44" s="4" t="s">
        <v>58</v>
      </c>
      <c r="K44" s="4" t="s">
        <v>704</v>
      </c>
      <c r="L44" s="4" t="s">
        <v>748</v>
      </c>
      <c r="M44" s="4" t="s">
        <v>748</v>
      </c>
      <c r="N44" s="4" t="s">
        <v>714</v>
      </c>
      <c r="O44" s="4" t="s">
        <v>52</v>
      </c>
      <c r="P44" s="4" t="s">
        <v>231</v>
      </c>
      <c r="Q44" s="4" t="s">
        <v>60</v>
      </c>
      <c r="R44" s="7">
        <v>45595</v>
      </c>
      <c r="S44" s="4" t="s">
        <v>703</v>
      </c>
    </row>
    <row r="45" spans="1:19" s="3" customFormat="1" ht="60" customHeight="1" x14ac:dyDescent="0.2">
      <c r="A45" s="4">
        <v>2024</v>
      </c>
      <c r="B45" s="7">
        <v>45474</v>
      </c>
      <c r="C45" s="7">
        <v>45565</v>
      </c>
      <c r="D45" s="4" t="s">
        <v>232</v>
      </c>
      <c r="E45" s="4" t="s">
        <v>233</v>
      </c>
      <c r="F45" s="4" t="s">
        <v>56</v>
      </c>
      <c r="G45" s="4" t="s">
        <v>234</v>
      </c>
      <c r="H45" s="4" t="s">
        <v>235</v>
      </c>
      <c r="I45" s="4" t="s">
        <v>57</v>
      </c>
      <c r="J45" s="4" t="s">
        <v>58</v>
      </c>
      <c r="K45" s="4" t="s">
        <v>92</v>
      </c>
      <c r="L45" s="4" t="s">
        <v>236</v>
      </c>
      <c r="M45" s="4" t="s">
        <v>236</v>
      </c>
      <c r="N45" s="6">
        <f>80%/4*3</f>
        <v>0.60000000000000009</v>
      </c>
      <c r="O45" s="4" t="s">
        <v>52</v>
      </c>
      <c r="P45" s="4" t="s">
        <v>231</v>
      </c>
      <c r="Q45" s="4" t="s">
        <v>60</v>
      </c>
      <c r="R45" s="7">
        <v>45595</v>
      </c>
      <c r="S45" s="4" t="s">
        <v>703</v>
      </c>
    </row>
    <row r="46" spans="1:19" s="3" customFormat="1" ht="60" customHeight="1" x14ac:dyDescent="0.2">
      <c r="A46" s="4">
        <v>2024</v>
      </c>
      <c r="B46" s="7">
        <v>45474</v>
      </c>
      <c r="C46" s="7">
        <v>45565</v>
      </c>
      <c r="D46" s="4" t="s">
        <v>237</v>
      </c>
      <c r="E46" s="4" t="s">
        <v>238</v>
      </c>
      <c r="F46" s="4" t="s">
        <v>56</v>
      </c>
      <c r="G46" s="4" t="s">
        <v>239</v>
      </c>
      <c r="H46" s="4" t="s">
        <v>240</v>
      </c>
      <c r="I46" s="4" t="s">
        <v>57</v>
      </c>
      <c r="J46" s="4" t="s">
        <v>72</v>
      </c>
      <c r="K46" s="4" t="s">
        <v>92</v>
      </c>
      <c r="L46" s="4" t="s">
        <v>241</v>
      </c>
      <c r="M46" s="4" t="s">
        <v>241</v>
      </c>
      <c r="N46" s="5">
        <f t="shared" ref="N46:N47" si="4">100%/4*3</f>
        <v>0.75</v>
      </c>
      <c r="O46" s="4" t="s">
        <v>52</v>
      </c>
      <c r="P46" s="4" t="s">
        <v>231</v>
      </c>
      <c r="Q46" s="4" t="s">
        <v>60</v>
      </c>
      <c r="R46" s="7">
        <v>45595</v>
      </c>
      <c r="S46" s="4" t="s">
        <v>703</v>
      </c>
    </row>
    <row r="47" spans="1:19" s="3" customFormat="1" ht="60" customHeight="1" x14ac:dyDescent="0.2">
      <c r="A47" s="4">
        <v>2024</v>
      </c>
      <c r="B47" s="7">
        <v>45474</v>
      </c>
      <c r="C47" s="7">
        <v>45565</v>
      </c>
      <c r="D47" s="4" t="s">
        <v>242</v>
      </c>
      <c r="E47" s="4" t="s">
        <v>243</v>
      </c>
      <c r="F47" s="4" t="s">
        <v>56</v>
      </c>
      <c r="G47" s="4" t="s">
        <v>244</v>
      </c>
      <c r="H47" s="4" t="s">
        <v>245</v>
      </c>
      <c r="I47" s="4" t="s">
        <v>57</v>
      </c>
      <c r="J47" s="4" t="s">
        <v>72</v>
      </c>
      <c r="K47" s="4" t="s">
        <v>65</v>
      </c>
      <c r="L47" s="4" t="s">
        <v>246</v>
      </c>
      <c r="M47" s="4" t="s">
        <v>246</v>
      </c>
      <c r="N47" s="5">
        <f t="shared" si="4"/>
        <v>0.75</v>
      </c>
      <c r="O47" s="4" t="s">
        <v>53</v>
      </c>
      <c r="P47" s="4" t="s">
        <v>231</v>
      </c>
      <c r="Q47" s="4" t="s">
        <v>60</v>
      </c>
      <c r="R47" s="7">
        <v>45595</v>
      </c>
      <c r="S47" s="4" t="s">
        <v>703</v>
      </c>
    </row>
    <row r="48" spans="1:19" s="3" customFormat="1" ht="60" customHeight="1" x14ac:dyDescent="0.2">
      <c r="A48" s="4">
        <v>2024</v>
      </c>
      <c r="B48" s="7">
        <v>45474</v>
      </c>
      <c r="C48" s="7">
        <v>45565</v>
      </c>
      <c r="D48" s="4" t="s">
        <v>247</v>
      </c>
      <c r="E48" s="4" t="s">
        <v>248</v>
      </c>
      <c r="F48" s="4" t="s">
        <v>56</v>
      </c>
      <c r="G48" s="4" t="s">
        <v>249</v>
      </c>
      <c r="H48" s="4" t="s">
        <v>250</v>
      </c>
      <c r="I48" s="4" t="s">
        <v>57</v>
      </c>
      <c r="J48" s="4" t="s">
        <v>72</v>
      </c>
      <c r="K48" s="4" t="s">
        <v>184</v>
      </c>
      <c r="L48" s="4" t="s">
        <v>251</v>
      </c>
      <c r="M48" s="4" t="s">
        <v>251</v>
      </c>
      <c r="N48" s="6">
        <f>80%/4*3</f>
        <v>0.60000000000000009</v>
      </c>
      <c r="O48" s="4" t="s">
        <v>52</v>
      </c>
      <c r="P48" s="4" t="s">
        <v>231</v>
      </c>
      <c r="Q48" s="4" t="s">
        <v>60</v>
      </c>
      <c r="R48" s="7">
        <v>45595</v>
      </c>
      <c r="S48" s="4" t="s">
        <v>703</v>
      </c>
    </row>
    <row r="49" spans="1:19" s="3" customFormat="1" ht="60" customHeight="1" x14ac:dyDescent="0.2">
      <c r="A49" s="4">
        <v>2024</v>
      </c>
      <c r="B49" s="7">
        <v>45474</v>
      </c>
      <c r="C49" s="7">
        <v>45565</v>
      </c>
      <c r="D49" s="4" t="s">
        <v>252</v>
      </c>
      <c r="E49" s="4" t="s">
        <v>253</v>
      </c>
      <c r="F49" s="4" t="s">
        <v>56</v>
      </c>
      <c r="G49" s="4" t="s">
        <v>766</v>
      </c>
      <c r="H49" s="4" t="s">
        <v>778</v>
      </c>
      <c r="I49" s="4" t="s">
        <v>57</v>
      </c>
      <c r="J49" s="4" t="s">
        <v>58</v>
      </c>
      <c r="K49" s="4" t="s">
        <v>706</v>
      </c>
      <c r="L49" s="4" t="s">
        <v>749</v>
      </c>
      <c r="M49" s="4" t="s">
        <v>749</v>
      </c>
      <c r="N49" s="4" t="s">
        <v>714</v>
      </c>
      <c r="O49" s="4" t="s">
        <v>52</v>
      </c>
      <c r="P49" s="4" t="s">
        <v>254</v>
      </c>
      <c r="Q49" s="4" t="s">
        <v>60</v>
      </c>
      <c r="R49" s="7">
        <v>45595</v>
      </c>
      <c r="S49" s="4" t="s">
        <v>703</v>
      </c>
    </row>
    <row r="50" spans="1:19" s="3" customFormat="1" ht="60" customHeight="1" x14ac:dyDescent="0.2">
      <c r="A50" s="4">
        <v>2024</v>
      </c>
      <c r="B50" s="7">
        <v>45474</v>
      </c>
      <c r="C50" s="7">
        <v>45565</v>
      </c>
      <c r="D50" s="4" t="s">
        <v>255</v>
      </c>
      <c r="E50" s="4" t="s">
        <v>256</v>
      </c>
      <c r="F50" s="4" t="s">
        <v>56</v>
      </c>
      <c r="G50" s="4" t="s">
        <v>257</v>
      </c>
      <c r="H50" s="4" t="s">
        <v>258</v>
      </c>
      <c r="I50" s="4" t="s">
        <v>57</v>
      </c>
      <c r="J50" s="4" t="s">
        <v>72</v>
      </c>
      <c r="K50" s="4" t="s">
        <v>65</v>
      </c>
      <c r="L50" s="4" t="s">
        <v>259</v>
      </c>
      <c r="M50" s="4" t="s">
        <v>259</v>
      </c>
      <c r="N50" s="5">
        <f t="shared" ref="N50:N51" si="5">100%/4*3</f>
        <v>0.75</v>
      </c>
      <c r="O50" s="4" t="s">
        <v>52</v>
      </c>
      <c r="P50" s="4" t="s">
        <v>260</v>
      </c>
      <c r="Q50" s="4" t="s">
        <v>60</v>
      </c>
      <c r="R50" s="7">
        <v>45595</v>
      </c>
      <c r="S50" s="4" t="s">
        <v>703</v>
      </c>
    </row>
    <row r="51" spans="1:19" s="3" customFormat="1" ht="60" customHeight="1" x14ac:dyDescent="0.2">
      <c r="A51" s="4">
        <v>2024</v>
      </c>
      <c r="B51" s="7">
        <v>45474</v>
      </c>
      <c r="C51" s="7">
        <v>45565</v>
      </c>
      <c r="D51" s="4" t="s">
        <v>261</v>
      </c>
      <c r="E51" s="4" t="s">
        <v>262</v>
      </c>
      <c r="F51" s="4" t="s">
        <v>56</v>
      </c>
      <c r="G51" s="4" t="s">
        <v>263</v>
      </c>
      <c r="H51" s="4" t="s">
        <v>264</v>
      </c>
      <c r="I51" s="4" t="s">
        <v>57</v>
      </c>
      <c r="J51" s="4" t="s">
        <v>72</v>
      </c>
      <c r="K51" s="4" t="s">
        <v>65</v>
      </c>
      <c r="L51" s="4" t="s">
        <v>265</v>
      </c>
      <c r="M51" s="4" t="s">
        <v>265</v>
      </c>
      <c r="N51" s="5">
        <f t="shared" si="5"/>
        <v>0.75</v>
      </c>
      <c r="O51" s="4" t="s">
        <v>52</v>
      </c>
      <c r="P51" s="4" t="s">
        <v>254</v>
      </c>
      <c r="Q51" s="4" t="s">
        <v>60</v>
      </c>
      <c r="R51" s="7">
        <v>45595</v>
      </c>
      <c r="S51" s="4" t="s">
        <v>703</v>
      </c>
    </row>
    <row r="52" spans="1:19" s="3" customFormat="1" ht="60" customHeight="1" x14ac:dyDescent="0.2">
      <c r="A52" s="4">
        <v>2024</v>
      </c>
      <c r="B52" s="7">
        <v>45474</v>
      </c>
      <c r="C52" s="7">
        <v>45565</v>
      </c>
      <c r="D52" s="4" t="s">
        <v>266</v>
      </c>
      <c r="E52" s="4" t="s">
        <v>267</v>
      </c>
      <c r="F52" s="4" t="s">
        <v>56</v>
      </c>
      <c r="G52" s="4" t="s">
        <v>268</v>
      </c>
      <c r="H52" s="4" t="s">
        <v>269</v>
      </c>
      <c r="I52" s="4" t="s">
        <v>57</v>
      </c>
      <c r="J52" s="4" t="s">
        <v>72</v>
      </c>
      <c r="K52" s="4">
        <v>0.1</v>
      </c>
      <c r="L52" s="4" t="s">
        <v>270</v>
      </c>
      <c r="M52" s="4" t="s">
        <v>270</v>
      </c>
      <c r="N52" s="6">
        <f>10%/4*3</f>
        <v>7.5000000000000011E-2</v>
      </c>
      <c r="O52" s="4" t="s">
        <v>52</v>
      </c>
      <c r="P52" s="4" t="s">
        <v>260</v>
      </c>
      <c r="Q52" s="4" t="s">
        <v>60</v>
      </c>
      <c r="R52" s="7">
        <v>45595</v>
      </c>
      <c r="S52" s="4" t="s">
        <v>703</v>
      </c>
    </row>
    <row r="53" spans="1:19" s="3" customFormat="1" ht="60" customHeight="1" x14ac:dyDescent="0.2">
      <c r="A53" s="4">
        <v>2024</v>
      </c>
      <c r="B53" s="7">
        <v>45474</v>
      </c>
      <c r="C53" s="7">
        <v>45565</v>
      </c>
      <c r="D53" s="4" t="s">
        <v>271</v>
      </c>
      <c r="E53" s="4" t="s">
        <v>272</v>
      </c>
      <c r="F53" s="4" t="s">
        <v>56</v>
      </c>
      <c r="G53" s="4" t="s">
        <v>273</v>
      </c>
      <c r="H53" s="4" t="s">
        <v>274</v>
      </c>
      <c r="I53" s="4" t="s">
        <v>57</v>
      </c>
      <c r="J53" s="4" t="s">
        <v>72</v>
      </c>
      <c r="K53" s="4">
        <v>0.1</v>
      </c>
      <c r="L53" s="4" t="s">
        <v>275</v>
      </c>
      <c r="M53" s="4" t="s">
        <v>275</v>
      </c>
      <c r="N53" s="6">
        <f>10%/4*3</f>
        <v>7.5000000000000011E-2</v>
      </c>
      <c r="O53" s="4" t="s">
        <v>52</v>
      </c>
      <c r="P53" s="4" t="s">
        <v>260</v>
      </c>
      <c r="Q53" s="4" t="s">
        <v>60</v>
      </c>
      <c r="R53" s="7">
        <v>45595</v>
      </c>
      <c r="S53" s="4" t="s">
        <v>703</v>
      </c>
    </row>
    <row r="54" spans="1:19" s="3" customFormat="1" ht="60" customHeight="1" x14ac:dyDescent="0.2">
      <c r="A54" s="4">
        <v>2024</v>
      </c>
      <c r="B54" s="7">
        <v>45474</v>
      </c>
      <c r="C54" s="7">
        <v>45565</v>
      </c>
      <c r="D54" s="4" t="s">
        <v>276</v>
      </c>
      <c r="E54" s="4" t="s">
        <v>277</v>
      </c>
      <c r="F54" s="4" t="s">
        <v>56</v>
      </c>
      <c r="G54" s="4" t="s">
        <v>278</v>
      </c>
      <c r="H54" s="4" t="s">
        <v>279</v>
      </c>
      <c r="I54" s="4" t="s">
        <v>57</v>
      </c>
      <c r="J54" s="4" t="s">
        <v>72</v>
      </c>
      <c r="K54" s="4" t="s">
        <v>65</v>
      </c>
      <c r="L54" s="4" t="s">
        <v>280</v>
      </c>
      <c r="M54" s="4" t="s">
        <v>280</v>
      </c>
      <c r="N54" s="5">
        <f t="shared" ref="N54:N56" si="6">100%/4*3</f>
        <v>0.75</v>
      </c>
      <c r="O54" s="4" t="s">
        <v>52</v>
      </c>
      <c r="P54" s="4" t="s">
        <v>254</v>
      </c>
      <c r="Q54" s="4" t="s">
        <v>60</v>
      </c>
      <c r="R54" s="7">
        <v>45595</v>
      </c>
      <c r="S54" s="4" t="s">
        <v>703</v>
      </c>
    </row>
    <row r="55" spans="1:19" s="3" customFormat="1" ht="60" customHeight="1" x14ac:dyDescent="0.2">
      <c r="A55" s="4">
        <v>2024</v>
      </c>
      <c r="B55" s="7">
        <v>45474</v>
      </c>
      <c r="C55" s="7">
        <v>45565</v>
      </c>
      <c r="D55" s="4" t="s">
        <v>281</v>
      </c>
      <c r="E55" s="4" t="s">
        <v>282</v>
      </c>
      <c r="F55" s="4" t="s">
        <v>56</v>
      </c>
      <c r="G55" s="4" t="s">
        <v>283</v>
      </c>
      <c r="H55" s="4" t="s">
        <v>284</v>
      </c>
      <c r="I55" s="4" t="s">
        <v>57</v>
      </c>
      <c r="J55" s="4" t="s">
        <v>72</v>
      </c>
      <c r="K55" s="4" t="s">
        <v>65</v>
      </c>
      <c r="L55" s="4" t="s">
        <v>285</v>
      </c>
      <c r="M55" s="4" t="s">
        <v>285</v>
      </c>
      <c r="N55" s="5">
        <f t="shared" si="6"/>
        <v>0.75</v>
      </c>
      <c r="O55" s="4" t="s">
        <v>52</v>
      </c>
      <c r="P55" s="4" t="s">
        <v>254</v>
      </c>
      <c r="Q55" s="4" t="s">
        <v>60</v>
      </c>
      <c r="R55" s="7">
        <v>45595</v>
      </c>
      <c r="S55" s="4" t="s">
        <v>703</v>
      </c>
    </row>
    <row r="56" spans="1:19" s="3" customFormat="1" ht="60" customHeight="1" x14ac:dyDescent="0.2">
      <c r="A56" s="4">
        <v>2024</v>
      </c>
      <c r="B56" s="7">
        <v>45474</v>
      </c>
      <c r="C56" s="7">
        <v>45565</v>
      </c>
      <c r="D56" s="4" t="s">
        <v>286</v>
      </c>
      <c r="E56" s="4" t="s">
        <v>287</v>
      </c>
      <c r="F56" s="4" t="s">
        <v>56</v>
      </c>
      <c r="G56" s="4" t="s">
        <v>288</v>
      </c>
      <c r="H56" s="4" t="s">
        <v>289</v>
      </c>
      <c r="I56" s="4" t="s">
        <v>57</v>
      </c>
      <c r="J56" s="4" t="s">
        <v>72</v>
      </c>
      <c r="K56" s="4" t="s">
        <v>65</v>
      </c>
      <c r="L56" s="4" t="s">
        <v>290</v>
      </c>
      <c r="M56" s="4" t="s">
        <v>290</v>
      </c>
      <c r="N56" s="5">
        <f t="shared" si="6"/>
        <v>0.75</v>
      </c>
      <c r="O56" s="4" t="s">
        <v>52</v>
      </c>
      <c r="P56" s="4" t="s">
        <v>291</v>
      </c>
      <c r="Q56" s="4" t="s">
        <v>60</v>
      </c>
      <c r="R56" s="7">
        <v>45595</v>
      </c>
      <c r="S56" s="4" t="s">
        <v>703</v>
      </c>
    </row>
    <row r="57" spans="1:19" s="3" customFormat="1" ht="60" customHeight="1" x14ac:dyDescent="0.2">
      <c r="A57" s="4">
        <v>2024</v>
      </c>
      <c r="B57" s="7">
        <v>45474</v>
      </c>
      <c r="C57" s="7">
        <v>45565</v>
      </c>
      <c r="D57" s="4" t="s">
        <v>780</v>
      </c>
      <c r="E57" s="4" t="s">
        <v>292</v>
      </c>
      <c r="F57" s="4" t="s">
        <v>56</v>
      </c>
      <c r="G57" s="4" t="s">
        <v>767</v>
      </c>
      <c r="H57" s="4" t="s">
        <v>731</v>
      </c>
      <c r="I57" s="4" t="s">
        <v>57</v>
      </c>
      <c r="J57" s="4" t="s">
        <v>58</v>
      </c>
      <c r="K57" s="4" t="s">
        <v>711</v>
      </c>
      <c r="L57" s="4" t="s">
        <v>715</v>
      </c>
      <c r="M57" s="4" t="s">
        <v>715</v>
      </c>
      <c r="N57" s="6">
        <f>3%/4*3</f>
        <v>2.2499999999999999E-2</v>
      </c>
      <c r="O57" s="4" t="s">
        <v>52</v>
      </c>
      <c r="P57" s="4" t="s">
        <v>293</v>
      </c>
      <c r="Q57" s="4" t="s">
        <v>60</v>
      </c>
      <c r="R57" s="7">
        <v>45595</v>
      </c>
      <c r="S57" s="4" t="s">
        <v>703</v>
      </c>
    </row>
    <row r="58" spans="1:19" s="3" customFormat="1" ht="60" customHeight="1" x14ac:dyDescent="0.2">
      <c r="A58" s="4">
        <v>2024</v>
      </c>
      <c r="B58" s="7">
        <v>45474</v>
      </c>
      <c r="C58" s="7">
        <v>45565</v>
      </c>
      <c r="D58" s="4" t="s">
        <v>294</v>
      </c>
      <c r="E58" s="4" t="s">
        <v>295</v>
      </c>
      <c r="F58" s="4" t="s">
        <v>56</v>
      </c>
      <c r="G58" s="4" t="s">
        <v>296</v>
      </c>
      <c r="H58" s="4" t="s">
        <v>297</v>
      </c>
      <c r="I58" s="4" t="s">
        <v>57</v>
      </c>
      <c r="J58" s="4" t="s">
        <v>58</v>
      </c>
      <c r="K58" s="4" t="s">
        <v>298</v>
      </c>
      <c r="L58" s="4" t="s">
        <v>299</v>
      </c>
      <c r="M58" s="4" t="s">
        <v>299</v>
      </c>
      <c r="N58" s="6">
        <f>70%/4*3</f>
        <v>0.52499999999999991</v>
      </c>
      <c r="O58" s="4" t="s">
        <v>52</v>
      </c>
      <c r="P58" s="4" t="s">
        <v>59</v>
      </c>
      <c r="Q58" s="4" t="s">
        <v>60</v>
      </c>
      <c r="R58" s="7">
        <v>45595</v>
      </c>
      <c r="S58" s="4" t="s">
        <v>703</v>
      </c>
    </row>
    <row r="59" spans="1:19" s="3" customFormat="1" ht="60" customHeight="1" x14ac:dyDescent="0.2">
      <c r="A59" s="4">
        <v>2024</v>
      </c>
      <c r="B59" s="7">
        <v>45474</v>
      </c>
      <c r="C59" s="7">
        <v>45565</v>
      </c>
      <c r="D59" s="4" t="s">
        <v>300</v>
      </c>
      <c r="E59" s="4" t="s">
        <v>301</v>
      </c>
      <c r="F59" s="4" t="s">
        <v>56</v>
      </c>
      <c r="G59" s="4" t="s">
        <v>302</v>
      </c>
      <c r="H59" s="4" t="s">
        <v>303</v>
      </c>
      <c r="I59" s="4" t="s">
        <v>57</v>
      </c>
      <c r="J59" s="4" t="s">
        <v>72</v>
      </c>
      <c r="K59" s="4" t="s">
        <v>79</v>
      </c>
      <c r="L59" s="4" t="s">
        <v>304</v>
      </c>
      <c r="M59" s="4" t="s">
        <v>304</v>
      </c>
      <c r="N59" s="6">
        <f>80%/4*3</f>
        <v>0.60000000000000009</v>
      </c>
      <c r="O59" s="4" t="s">
        <v>52</v>
      </c>
      <c r="P59" s="4" t="s">
        <v>59</v>
      </c>
      <c r="Q59" s="4" t="s">
        <v>60</v>
      </c>
      <c r="R59" s="7">
        <v>45595</v>
      </c>
      <c r="S59" s="4" t="s">
        <v>703</v>
      </c>
    </row>
    <row r="60" spans="1:19" s="3" customFormat="1" ht="60" customHeight="1" x14ac:dyDescent="0.2">
      <c r="A60" s="4">
        <v>2024</v>
      </c>
      <c r="B60" s="7">
        <v>45474</v>
      </c>
      <c r="C60" s="7">
        <v>45565</v>
      </c>
      <c r="D60" s="4" t="s">
        <v>305</v>
      </c>
      <c r="E60" s="4" t="s">
        <v>306</v>
      </c>
      <c r="F60" s="4" t="s">
        <v>56</v>
      </c>
      <c r="G60" s="4" t="s">
        <v>307</v>
      </c>
      <c r="H60" s="4" t="s">
        <v>308</v>
      </c>
      <c r="I60" s="4" t="s">
        <v>57</v>
      </c>
      <c r="J60" s="4" t="s">
        <v>72</v>
      </c>
      <c r="K60" s="4" t="s">
        <v>65</v>
      </c>
      <c r="L60" s="4" t="s">
        <v>309</v>
      </c>
      <c r="M60" s="4" t="s">
        <v>309</v>
      </c>
      <c r="N60" s="6">
        <v>0.45</v>
      </c>
      <c r="O60" s="4" t="s">
        <v>52</v>
      </c>
      <c r="P60" s="4" t="s">
        <v>293</v>
      </c>
      <c r="Q60" s="4" t="s">
        <v>60</v>
      </c>
      <c r="R60" s="7">
        <v>45595</v>
      </c>
      <c r="S60" s="4" t="s">
        <v>703</v>
      </c>
    </row>
    <row r="61" spans="1:19" s="3" customFormat="1" ht="60" customHeight="1" x14ac:dyDescent="0.2">
      <c r="A61" s="4">
        <v>2024</v>
      </c>
      <c r="B61" s="7">
        <v>45474</v>
      </c>
      <c r="C61" s="7">
        <v>45565</v>
      </c>
      <c r="D61" s="4" t="s">
        <v>310</v>
      </c>
      <c r="E61" s="4" t="s">
        <v>311</v>
      </c>
      <c r="F61" s="4" t="s">
        <v>56</v>
      </c>
      <c r="G61" s="4" t="s">
        <v>312</v>
      </c>
      <c r="H61" s="4" t="s">
        <v>313</v>
      </c>
      <c r="I61" s="4" t="s">
        <v>57</v>
      </c>
      <c r="J61" s="4" t="s">
        <v>72</v>
      </c>
      <c r="K61" s="4" t="s">
        <v>65</v>
      </c>
      <c r="L61" s="4" t="s">
        <v>314</v>
      </c>
      <c r="M61" s="4" t="s">
        <v>314</v>
      </c>
      <c r="N61" s="5">
        <f>100%/4*3</f>
        <v>0.75</v>
      </c>
      <c r="O61" s="4" t="s">
        <v>52</v>
      </c>
      <c r="P61" s="4" t="s">
        <v>293</v>
      </c>
      <c r="Q61" s="4" t="s">
        <v>60</v>
      </c>
      <c r="R61" s="7">
        <v>45595</v>
      </c>
      <c r="S61" s="4" t="s">
        <v>703</v>
      </c>
    </row>
    <row r="62" spans="1:19" s="3" customFormat="1" ht="60" customHeight="1" x14ac:dyDescent="0.2">
      <c r="A62" s="4">
        <v>2024</v>
      </c>
      <c r="B62" s="7">
        <v>45474</v>
      </c>
      <c r="C62" s="7">
        <v>45565</v>
      </c>
      <c r="D62" s="4" t="s">
        <v>315</v>
      </c>
      <c r="E62" s="4" t="s">
        <v>316</v>
      </c>
      <c r="F62" s="4" t="s">
        <v>56</v>
      </c>
      <c r="G62" s="4" t="s">
        <v>317</v>
      </c>
      <c r="H62" s="4" t="s">
        <v>318</v>
      </c>
      <c r="I62" s="4" t="s">
        <v>57</v>
      </c>
      <c r="J62" s="4" t="s">
        <v>72</v>
      </c>
      <c r="K62" s="4" t="s">
        <v>298</v>
      </c>
      <c r="L62" s="4" t="s">
        <v>319</v>
      </c>
      <c r="M62" s="4" t="s">
        <v>319</v>
      </c>
      <c r="N62" s="6">
        <f>70%/4*3</f>
        <v>0.52499999999999991</v>
      </c>
      <c r="O62" s="4" t="s">
        <v>52</v>
      </c>
      <c r="P62" s="4" t="s">
        <v>293</v>
      </c>
      <c r="Q62" s="4" t="s">
        <v>60</v>
      </c>
      <c r="R62" s="7">
        <v>45595</v>
      </c>
      <c r="S62" s="4" t="s">
        <v>703</v>
      </c>
    </row>
    <row r="63" spans="1:19" s="3" customFormat="1" ht="60" customHeight="1" x14ac:dyDescent="0.2">
      <c r="A63" s="4">
        <v>2024</v>
      </c>
      <c r="B63" s="7">
        <v>45474</v>
      </c>
      <c r="C63" s="7">
        <v>45565</v>
      </c>
      <c r="D63" s="4" t="s">
        <v>320</v>
      </c>
      <c r="E63" s="4" t="s">
        <v>321</v>
      </c>
      <c r="F63" s="4" t="s">
        <v>56</v>
      </c>
      <c r="G63" s="4" t="s">
        <v>322</v>
      </c>
      <c r="H63" s="4" t="s">
        <v>323</v>
      </c>
      <c r="I63" s="4" t="s">
        <v>57</v>
      </c>
      <c r="J63" s="4" t="s">
        <v>72</v>
      </c>
      <c r="K63" s="4" t="s">
        <v>65</v>
      </c>
      <c r="L63" s="4" t="s">
        <v>324</v>
      </c>
      <c r="M63" s="4" t="s">
        <v>324</v>
      </c>
      <c r="N63" s="6">
        <v>0.45</v>
      </c>
      <c r="O63" s="4" t="s">
        <v>52</v>
      </c>
      <c r="P63" s="4" t="s">
        <v>293</v>
      </c>
      <c r="Q63" s="4" t="s">
        <v>60</v>
      </c>
      <c r="R63" s="7">
        <v>45595</v>
      </c>
      <c r="S63" s="4" t="s">
        <v>703</v>
      </c>
    </row>
    <row r="64" spans="1:19" s="3" customFormat="1" ht="60" customHeight="1" x14ac:dyDescent="0.2">
      <c r="A64" s="4">
        <v>2024</v>
      </c>
      <c r="B64" s="7">
        <v>45474</v>
      </c>
      <c r="C64" s="7">
        <v>45565</v>
      </c>
      <c r="D64" s="4" t="s">
        <v>325</v>
      </c>
      <c r="E64" s="4" t="s">
        <v>326</v>
      </c>
      <c r="F64" s="4" t="s">
        <v>56</v>
      </c>
      <c r="G64" s="4" t="s">
        <v>327</v>
      </c>
      <c r="H64" s="4" t="s">
        <v>328</v>
      </c>
      <c r="I64" s="4" t="s">
        <v>57</v>
      </c>
      <c r="J64" s="4" t="s">
        <v>72</v>
      </c>
      <c r="K64" s="4" t="s">
        <v>79</v>
      </c>
      <c r="L64" s="4" t="s">
        <v>329</v>
      </c>
      <c r="M64" s="4" t="s">
        <v>329</v>
      </c>
      <c r="N64" s="5">
        <f>100%/4*3</f>
        <v>0.75</v>
      </c>
      <c r="O64" s="4" t="s">
        <v>52</v>
      </c>
      <c r="P64" s="4" t="s">
        <v>293</v>
      </c>
      <c r="Q64" s="4" t="s">
        <v>60</v>
      </c>
      <c r="R64" s="7">
        <v>45595</v>
      </c>
      <c r="S64" s="4" t="s">
        <v>703</v>
      </c>
    </row>
    <row r="65" spans="1:19" s="3" customFormat="1" ht="60" customHeight="1" x14ac:dyDescent="0.2">
      <c r="A65" s="4">
        <v>2024</v>
      </c>
      <c r="B65" s="7">
        <v>45474</v>
      </c>
      <c r="C65" s="7">
        <v>45565</v>
      </c>
      <c r="D65" s="4" t="s">
        <v>330</v>
      </c>
      <c r="E65" s="4" t="s">
        <v>331</v>
      </c>
      <c r="F65" s="4" t="s">
        <v>56</v>
      </c>
      <c r="G65" s="4" t="s">
        <v>332</v>
      </c>
      <c r="H65" s="4" t="s">
        <v>333</v>
      </c>
      <c r="I65" s="4" t="s">
        <v>57</v>
      </c>
      <c r="J65" s="4" t="s">
        <v>72</v>
      </c>
      <c r="K65" s="4" t="s">
        <v>92</v>
      </c>
      <c r="L65" s="4" t="s">
        <v>334</v>
      </c>
      <c r="M65" s="4" t="s">
        <v>334</v>
      </c>
      <c r="N65" s="6">
        <f>80%/4*3</f>
        <v>0.60000000000000009</v>
      </c>
      <c r="O65" s="4" t="s">
        <v>52</v>
      </c>
      <c r="P65" s="4" t="s">
        <v>293</v>
      </c>
      <c r="Q65" s="4" t="s">
        <v>60</v>
      </c>
      <c r="R65" s="7">
        <v>45595</v>
      </c>
      <c r="S65" s="4" t="s">
        <v>703</v>
      </c>
    </row>
    <row r="66" spans="1:19" s="3" customFormat="1" ht="60" customHeight="1" x14ac:dyDescent="0.2">
      <c r="A66" s="4">
        <v>2024</v>
      </c>
      <c r="B66" s="7">
        <v>45474</v>
      </c>
      <c r="C66" s="7">
        <v>45565</v>
      </c>
      <c r="D66" s="4" t="s">
        <v>335</v>
      </c>
      <c r="E66" s="4" t="s">
        <v>336</v>
      </c>
      <c r="F66" s="4" t="s">
        <v>56</v>
      </c>
      <c r="G66" s="4" t="s">
        <v>337</v>
      </c>
      <c r="H66" s="4" t="s">
        <v>338</v>
      </c>
      <c r="I66" s="4" t="s">
        <v>57</v>
      </c>
      <c r="J66" s="4" t="s">
        <v>72</v>
      </c>
      <c r="K66" s="4" t="s">
        <v>65</v>
      </c>
      <c r="L66" s="4" t="s">
        <v>339</v>
      </c>
      <c r="M66" s="4" t="s">
        <v>339</v>
      </c>
      <c r="N66" s="5">
        <f>100%/4*3</f>
        <v>0.75</v>
      </c>
      <c r="O66" s="4" t="s">
        <v>52</v>
      </c>
      <c r="P66" s="4" t="s">
        <v>293</v>
      </c>
      <c r="Q66" s="4" t="s">
        <v>60</v>
      </c>
      <c r="R66" s="7">
        <v>45595</v>
      </c>
      <c r="S66" s="4" t="s">
        <v>703</v>
      </c>
    </row>
    <row r="67" spans="1:19" s="3" customFormat="1" ht="60" customHeight="1" x14ac:dyDescent="0.2">
      <c r="A67" s="4">
        <v>2024</v>
      </c>
      <c r="B67" s="7">
        <v>45474</v>
      </c>
      <c r="C67" s="7">
        <v>45565</v>
      </c>
      <c r="D67" s="4" t="s">
        <v>341</v>
      </c>
      <c r="E67" s="4" t="s">
        <v>340</v>
      </c>
      <c r="F67" s="4" t="s">
        <v>56</v>
      </c>
      <c r="G67" s="4" t="s">
        <v>341</v>
      </c>
      <c r="H67" s="4" t="s">
        <v>342</v>
      </c>
      <c r="I67" s="4" t="s">
        <v>57</v>
      </c>
      <c r="J67" s="4" t="s">
        <v>58</v>
      </c>
      <c r="K67" s="4" t="s">
        <v>343</v>
      </c>
      <c r="L67" s="4" t="s">
        <v>344</v>
      </c>
      <c r="M67" s="4" t="s">
        <v>344</v>
      </c>
      <c r="N67" s="6">
        <f t="shared" ref="N67:N68" si="7">3%/4*3</f>
        <v>2.2499999999999999E-2</v>
      </c>
      <c r="O67" s="4" t="s">
        <v>52</v>
      </c>
      <c r="P67" s="4" t="s">
        <v>345</v>
      </c>
      <c r="Q67" s="4" t="s">
        <v>60</v>
      </c>
      <c r="R67" s="7">
        <v>45595</v>
      </c>
      <c r="S67" s="4" t="s">
        <v>703</v>
      </c>
    </row>
    <row r="68" spans="1:19" s="3" customFormat="1" ht="60" customHeight="1" x14ac:dyDescent="0.2">
      <c r="A68" s="4">
        <v>2024</v>
      </c>
      <c r="B68" s="7">
        <v>45474</v>
      </c>
      <c r="C68" s="7">
        <v>45565</v>
      </c>
      <c r="D68" s="4" t="s">
        <v>346</v>
      </c>
      <c r="E68" s="4" t="s">
        <v>347</v>
      </c>
      <c r="F68" s="4" t="s">
        <v>56</v>
      </c>
      <c r="G68" s="4" t="s">
        <v>346</v>
      </c>
      <c r="H68" s="4" t="s">
        <v>348</v>
      </c>
      <c r="I68" s="4" t="s">
        <v>57</v>
      </c>
      <c r="J68" s="4" t="s">
        <v>58</v>
      </c>
      <c r="K68" s="4" t="s">
        <v>343</v>
      </c>
      <c r="L68" s="4" t="s">
        <v>349</v>
      </c>
      <c r="M68" s="4" t="s">
        <v>349</v>
      </c>
      <c r="N68" s="6">
        <f t="shared" si="7"/>
        <v>2.2499999999999999E-2</v>
      </c>
      <c r="O68" s="4" t="s">
        <v>52</v>
      </c>
      <c r="P68" s="4" t="s">
        <v>350</v>
      </c>
      <c r="Q68" s="4" t="s">
        <v>60</v>
      </c>
      <c r="R68" s="7">
        <v>45595</v>
      </c>
      <c r="S68" s="4" t="s">
        <v>703</v>
      </c>
    </row>
    <row r="69" spans="1:19" s="3" customFormat="1" ht="60" customHeight="1" x14ac:dyDescent="0.2">
      <c r="A69" s="4">
        <v>2024</v>
      </c>
      <c r="B69" s="7">
        <v>45474</v>
      </c>
      <c r="C69" s="7">
        <v>45565</v>
      </c>
      <c r="D69" s="4" t="s">
        <v>351</v>
      </c>
      <c r="E69" s="4" t="s">
        <v>352</v>
      </c>
      <c r="F69" s="4" t="s">
        <v>56</v>
      </c>
      <c r="G69" s="4" t="s">
        <v>351</v>
      </c>
      <c r="H69" s="4" t="s">
        <v>353</v>
      </c>
      <c r="I69" s="4" t="s">
        <v>57</v>
      </c>
      <c r="J69" s="4" t="s">
        <v>72</v>
      </c>
      <c r="K69" s="4" t="s">
        <v>79</v>
      </c>
      <c r="L69" s="4" t="s">
        <v>354</v>
      </c>
      <c r="M69" s="4" t="s">
        <v>354</v>
      </c>
      <c r="N69" s="5">
        <f>100%/4*3</f>
        <v>0.75</v>
      </c>
      <c r="O69" s="4" t="s">
        <v>52</v>
      </c>
      <c r="P69" s="4" t="s">
        <v>355</v>
      </c>
      <c r="Q69" s="4" t="s">
        <v>60</v>
      </c>
      <c r="R69" s="7">
        <v>45595</v>
      </c>
      <c r="S69" s="4" t="s">
        <v>703</v>
      </c>
    </row>
    <row r="70" spans="1:19" s="3" customFormat="1" ht="60" customHeight="1" x14ac:dyDescent="0.2">
      <c r="A70" s="4">
        <v>2024</v>
      </c>
      <c r="B70" s="7">
        <v>45474</v>
      </c>
      <c r="C70" s="7">
        <v>45565</v>
      </c>
      <c r="D70" s="4" t="s">
        <v>356</v>
      </c>
      <c r="E70" s="4" t="s">
        <v>357</v>
      </c>
      <c r="F70" s="4" t="s">
        <v>56</v>
      </c>
      <c r="G70" s="4" t="s">
        <v>356</v>
      </c>
      <c r="H70" s="4" t="s">
        <v>358</v>
      </c>
      <c r="I70" s="4" t="s">
        <v>57</v>
      </c>
      <c r="J70" s="4" t="s">
        <v>72</v>
      </c>
      <c r="K70" s="4" t="s">
        <v>298</v>
      </c>
      <c r="L70" s="4" t="s">
        <v>795</v>
      </c>
      <c r="M70" s="4" t="s">
        <v>795</v>
      </c>
      <c r="N70" s="6">
        <f>30%/4*3</f>
        <v>0.22499999999999998</v>
      </c>
      <c r="O70" s="4" t="s">
        <v>52</v>
      </c>
      <c r="P70" s="4" t="s">
        <v>359</v>
      </c>
      <c r="Q70" s="4" t="s">
        <v>60</v>
      </c>
      <c r="R70" s="7">
        <v>45595</v>
      </c>
      <c r="S70" s="4" t="s">
        <v>703</v>
      </c>
    </row>
    <row r="71" spans="1:19" s="3" customFormat="1" ht="60" customHeight="1" x14ac:dyDescent="0.2">
      <c r="A71" s="4">
        <v>2024</v>
      </c>
      <c r="B71" s="7">
        <v>45474</v>
      </c>
      <c r="C71" s="7">
        <v>45565</v>
      </c>
      <c r="D71" s="4" t="s">
        <v>360</v>
      </c>
      <c r="E71" s="4" t="s">
        <v>361</v>
      </c>
      <c r="F71" s="4" t="s">
        <v>56</v>
      </c>
      <c r="G71" s="4" t="s">
        <v>360</v>
      </c>
      <c r="H71" s="4" t="s">
        <v>353</v>
      </c>
      <c r="I71" s="4" t="s">
        <v>57</v>
      </c>
      <c r="J71" s="4" t="s">
        <v>72</v>
      </c>
      <c r="K71" s="4" t="s">
        <v>79</v>
      </c>
      <c r="L71" s="4" t="s">
        <v>354</v>
      </c>
      <c r="M71" s="4" t="s">
        <v>354</v>
      </c>
      <c r="N71" s="5">
        <f>100%/4*3</f>
        <v>0.75</v>
      </c>
      <c r="O71" s="4" t="s">
        <v>52</v>
      </c>
      <c r="P71" s="4" t="s">
        <v>355</v>
      </c>
      <c r="Q71" s="4" t="s">
        <v>60</v>
      </c>
      <c r="R71" s="7">
        <v>45595</v>
      </c>
      <c r="S71" s="4" t="s">
        <v>703</v>
      </c>
    </row>
    <row r="72" spans="1:19" s="3" customFormat="1" ht="60" customHeight="1" x14ac:dyDescent="0.2">
      <c r="A72" s="4">
        <v>2024</v>
      </c>
      <c r="B72" s="7">
        <v>45474</v>
      </c>
      <c r="C72" s="7">
        <v>45565</v>
      </c>
      <c r="D72" s="4" t="s">
        <v>362</v>
      </c>
      <c r="E72" s="4" t="s">
        <v>363</v>
      </c>
      <c r="F72" s="4" t="s">
        <v>56</v>
      </c>
      <c r="G72" s="4" t="s">
        <v>362</v>
      </c>
      <c r="H72" s="4" t="s">
        <v>364</v>
      </c>
      <c r="I72" s="4" t="s">
        <v>57</v>
      </c>
      <c r="J72" s="4" t="s">
        <v>72</v>
      </c>
      <c r="K72" s="4" t="s">
        <v>365</v>
      </c>
      <c r="L72" s="4" t="s">
        <v>366</v>
      </c>
      <c r="M72" s="4" t="s">
        <v>366</v>
      </c>
      <c r="N72" s="6">
        <f>3%/4*3</f>
        <v>2.2499999999999999E-2</v>
      </c>
      <c r="O72" s="4" t="s">
        <v>52</v>
      </c>
      <c r="P72" s="4" t="s">
        <v>350</v>
      </c>
      <c r="Q72" s="4" t="s">
        <v>60</v>
      </c>
      <c r="R72" s="7">
        <v>45595</v>
      </c>
      <c r="S72" s="4" t="s">
        <v>703</v>
      </c>
    </row>
    <row r="73" spans="1:19" s="3" customFormat="1" ht="60" customHeight="1" x14ac:dyDescent="0.2">
      <c r="A73" s="4">
        <v>2024</v>
      </c>
      <c r="B73" s="7">
        <v>45474</v>
      </c>
      <c r="C73" s="7">
        <v>45565</v>
      </c>
      <c r="D73" s="4" t="s">
        <v>367</v>
      </c>
      <c r="E73" s="4" t="s">
        <v>368</v>
      </c>
      <c r="F73" s="4" t="s">
        <v>56</v>
      </c>
      <c r="G73" s="4" t="s">
        <v>367</v>
      </c>
      <c r="H73" s="4" t="s">
        <v>369</v>
      </c>
      <c r="I73" s="4" t="s">
        <v>57</v>
      </c>
      <c r="J73" s="4" t="s">
        <v>72</v>
      </c>
      <c r="K73" s="4" t="s">
        <v>370</v>
      </c>
      <c r="L73" s="4" t="s">
        <v>791</v>
      </c>
      <c r="M73" s="4" t="s">
        <v>791</v>
      </c>
      <c r="N73" s="6">
        <f>7.52%/4*3</f>
        <v>5.6399999999999992E-2</v>
      </c>
      <c r="O73" s="4" t="s">
        <v>52</v>
      </c>
      <c r="P73" s="4" t="s">
        <v>350</v>
      </c>
      <c r="Q73" s="4" t="s">
        <v>60</v>
      </c>
      <c r="R73" s="7">
        <v>45595</v>
      </c>
      <c r="S73" s="4" t="s">
        <v>703</v>
      </c>
    </row>
    <row r="74" spans="1:19" s="3" customFormat="1" ht="60" customHeight="1" x14ac:dyDescent="0.2">
      <c r="A74" s="4">
        <v>2024</v>
      </c>
      <c r="B74" s="7">
        <v>45474</v>
      </c>
      <c r="C74" s="7">
        <v>45565</v>
      </c>
      <c r="D74" s="4" t="s">
        <v>371</v>
      </c>
      <c r="E74" s="4" t="s">
        <v>372</v>
      </c>
      <c r="F74" s="4" t="s">
        <v>56</v>
      </c>
      <c r="G74" s="4" t="s">
        <v>371</v>
      </c>
      <c r="H74" s="4" t="s">
        <v>373</v>
      </c>
      <c r="I74" s="4" t="s">
        <v>57</v>
      </c>
      <c r="J74" s="4" t="s">
        <v>58</v>
      </c>
      <c r="K74" s="4" t="s">
        <v>343</v>
      </c>
      <c r="L74" s="4" t="s">
        <v>374</v>
      </c>
      <c r="M74" s="4" t="s">
        <v>374</v>
      </c>
      <c r="N74" s="6">
        <f t="shared" ref="N74:N75" si="8">3%/4*3</f>
        <v>2.2499999999999999E-2</v>
      </c>
      <c r="O74" s="4" t="s">
        <v>53</v>
      </c>
      <c r="P74" s="4" t="s">
        <v>375</v>
      </c>
      <c r="Q74" s="4" t="s">
        <v>60</v>
      </c>
      <c r="R74" s="7">
        <v>45595</v>
      </c>
      <c r="S74" s="4" t="s">
        <v>703</v>
      </c>
    </row>
    <row r="75" spans="1:19" s="3" customFormat="1" ht="60" customHeight="1" x14ac:dyDescent="0.2">
      <c r="A75" s="4">
        <v>2024</v>
      </c>
      <c r="B75" s="7">
        <v>45474</v>
      </c>
      <c r="C75" s="7">
        <v>45565</v>
      </c>
      <c r="D75" s="4" t="s">
        <v>376</v>
      </c>
      <c r="E75" s="4" t="s">
        <v>377</v>
      </c>
      <c r="F75" s="4" t="s">
        <v>56</v>
      </c>
      <c r="G75" s="4" t="s">
        <v>376</v>
      </c>
      <c r="H75" s="4" t="s">
        <v>378</v>
      </c>
      <c r="I75" s="4" t="s">
        <v>57</v>
      </c>
      <c r="J75" s="4" t="s">
        <v>58</v>
      </c>
      <c r="K75" s="4" t="s">
        <v>343</v>
      </c>
      <c r="L75" s="4" t="s">
        <v>379</v>
      </c>
      <c r="M75" s="4" t="s">
        <v>379</v>
      </c>
      <c r="N75" s="6">
        <f t="shared" si="8"/>
        <v>2.2499999999999999E-2</v>
      </c>
      <c r="O75" s="4" t="s">
        <v>52</v>
      </c>
      <c r="P75" s="4" t="s">
        <v>781</v>
      </c>
      <c r="Q75" s="4" t="s">
        <v>60</v>
      </c>
      <c r="R75" s="7">
        <v>45595</v>
      </c>
      <c r="S75" s="4" t="s">
        <v>703</v>
      </c>
    </row>
    <row r="76" spans="1:19" s="3" customFormat="1" ht="60" customHeight="1" x14ac:dyDescent="0.2">
      <c r="A76" s="4">
        <v>2024</v>
      </c>
      <c r="B76" s="7">
        <v>45474</v>
      </c>
      <c r="C76" s="7">
        <v>45565</v>
      </c>
      <c r="D76" s="4" t="s">
        <v>380</v>
      </c>
      <c r="E76" s="4" t="s">
        <v>381</v>
      </c>
      <c r="F76" s="4" t="s">
        <v>56</v>
      </c>
      <c r="G76" s="4" t="s">
        <v>380</v>
      </c>
      <c r="H76" s="4" t="s">
        <v>382</v>
      </c>
      <c r="I76" s="4" t="s">
        <v>57</v>
      </c>
      <c r="J76" s="4" t="s">
        <v>72</v>
      </c>
      <c r="K76" s="4" t="s">
        <v>79</v>
      </c>
      <c r="L76" s="4" t="s">
        <v>383</v>
      </c>
      <c r="M76" s="4" t="s">
        <v>383</v>
      </c>
      <c r="N76" s="5">
        <f>100%/4*3</f>
        <v>0.75</v>
      </c>
      <c r="O76" s="4" t="s">
        <v>52</v>
      </c>
      <c r="P76" s="4" t="s">
        <v>375</v>
      </c>
      <c r="Q76" s="4" t="s">
        <v>60</v>
      </c>
      <c r="R76" s="7">
        <v>45595</v>
      </c>
      <c r="S76" s="4" t="s">
        <v>703</v>
      </c>
    </row>
    <row r="77" spans="1:19" s="3" customFormat="1" ht="60" customHeight="1" x14ac:dyDescent="0.2">
      <c r="A77" s="4">
        <v>2024</v>
      </c>
      <c r="B77" s="7">
        <v>45474</v>
      </c>
      <c r="C77" s="7">
        <v>45565</v>
      </c>
      <c r="D77" s="4" t="s">
        <v>384</v>
      </c>
      <c r="E77" s="4" t="s">
        <v>385</v>
      </c>
      <c r="F77" s="4" t="s">
        <v>56</v>
      </c>
      <c r="G77" s="4" t="s">
        <v>384</v>
      </c>
      <c r="H77" s="4" t="s">
        <v>386</v>
      </c>
      <c r="I77" s="4" t="s">
        <v>57</v>
      </c>
      <c r="J77" s="4" t="s">
        <v>72</v>
      </c>
      <c r="K77" s="4" t="s">
        <v>79</v>
      </c>
      <c r="L77" s="4" t="s">
        <v>387</v>
      </c>
      <c r="M77" s="4" t="s">
        <v>387</v>
      </c>
      <c r="N77" s="6">
        <f>10%/4*3</f>
        <v>7.5000000000000011E-2</v>
      </c>
      <c r="O77" s="4" t="s">
        <v>52</v>
      </c>
      <c r="P77" s="4" t="s">
        <v>375</v>
      </c>
      <c r="Q77" s="4" t="s">
        <v>60</v>
      </c>
      <c r="R77" s="7">
        <v>45595</v>
      </c>
      <c r="S77" s="4" t="s">
        <v>703</v>
      </c>
    </row>
    <row r="78" spans="1:19" s="3" customFormat="1" ht="60" customHeight="1" x14ac:dyDescent="0.2">
      <c r="A78" s="4">
        <v>2024</v>
      </c>
      <c r="B78" s="7">
        <v>45474</v>
      </c>
      <c r="C78" s="7">
        <v>45565</v>
      </c>
      <c r="D78" s="4" t="s">
        <v>388</v>
      </c>
      <c r="E78" s="4" t="s">
        <v>389</v>
      </c>
      <c r="F78" s="4" t="s">
        <v>56</v>
      </c>
      <c r="G78" s="4" t="s">
        <v>388</v>
      </c>
      <c r="H78" s="4" t="s">
        <v>390</v>
      </c>
      <c r="I78" s="4" t="s">
        <v>57</v>
      </c>
      <c r="J78" s="4" t="s">
        <v>58</v>
      </c>
      <c r="K78" s="4" t="s">
        <v>343</v>
      </c>
      <c r="L78" s="4" t="s">
        <v>391</v>
      </c>
      <c r="M78" s="4" t="s">
        <v>391</v>
      </c>
      <c r="N78" s="6">
        <f>3%/4*3</f>
        <v>2.2499999999999999E-2</v>
      </c>
      <c r="O78" s="4" t="s">
        <v>52</v>
      </c>
      <c r="P78" s="4" t="s">
        <v>392</v>
      </c>
      <c r="Q78" s="4" t="s">
        <v>60</v>
      </c>
      <c r="R78" s="7">
        <v>45595</v>
      </c>
      <c r="S78" s="4" t="s">
        <v>703</v>
      </c>
    </row>
    <row r="79" spans="1:19" s="3" customFormat="1" ht="60" customHeight="1" x14ac:dyDescent="0.2">
      <c r="A79" s="4">
        <v>2024</v>
      </c>
      <c r="B79" s="7">
        <v>45474</v>
      </c>
      <c r="C79" s="7">
        <v>45565</v>
      </c>
      <c r="D79" s="4" t="s">
        <v>393</v>
      </c>
      <c r="E79" s="4" t="s">
        <v>394</v>
      </c>
      <c r="F79" s="4" t="s">
        <v>56</v>
      </c>
      <c r="G79" s="4" t="s">
        <v>393</v>
      </c>
      <c r="H79" s="4" t="s">
        <v>395</v>
      </c>
      <c r="I79" s="4" t="s">
        <v>57</v>
      </c>
      <c r="J79" s="4" t="s">
        <v>72</v>
      </c>
      <c r="K79" s="4" t="s">
        <v>396</v>
      </c>
      <c r="L79" s="4" t="s">
        <v>397</v>
      </c>
      <c r="M79" s="4" t="s">
        <v>397</v>
      </c>
      <c r="N79" s="6">
        <f>10%/4*3</f>
        <v>7.5000000000000011E-2</v>
      </c>
      <c r="O79" s="4" t="s">
        <v>52</v>
      </c>
      <c r="P79" s="4" t="s">
        <v>392</v>
      </c>
      <c r="Q79" s="4" t="s">
        <v>60</v>
      </c>
      <c r="R79" s="7">
        <v>45595</v>
      </c>
      <c r="S79" s="4" t="s">
        <v>703</v>
      </c>
    </row>
    <row r="80" spans="1:19" s="3" customFormat="1" ht="60" customHeight="1" x14ac:dyDescent="0.2">
      <c r="A80" s="4">
        <v>2024</v>
      </c>
      <c r="B80" s="7">
        <v>45474</v>
      </c>
      <c r="C80" s="7">
        <v>45565</v>
      </c>
      <c r="D80" s="4" t="s">
        <v>398</v>
      </c>
      <c r="E80" s="4" t="s">
        <v>399</v>
      </c>
      <c r="F80" s="4" t="s">
        <v>56</v>
      </c>
      <c r="G80" s="4" t="s">
        <v>398</v>
      </c>
      <c r="H80" s="4" t="s">
        <v>400</v>
      </c>
      <c r="I80" s="4" t="s">
        <v>57</v>
      </c>
      <c r="J80" s="4" t="s">
        <v>72</v>
      </c>
      <c r="K80" s="4" t="s">
        <v>401</v>
      </c>
      <c r="L80" s="4" t="s">
        <v>792</v>
      </c>
      <c r="M80" s="4" t="s">
        <v>792</v>
      </c>
      <c r="N80" s="6">
        <f>8.65%/4*3</f>
        <v>6.4875000000000002E-2</v>
      </c>
      <c r="O80" s="4" t="s">
        <v>52</v>
      </c>
      <c r="P80" s="4" t="s">
        <v>392</v>
      </c>
      <c r="Q80" s="4" t="s">
        <v>60</v>
      </c>
      <c r="R80" s="7">
        <v>45595</v>
      </c>
      <c r="S80" s="4" t="s">
        <v>703</v>
      </c>
    </row>
    <row r="81" spans="1:19" s="3" customFormat="1" ht="60" customHeight="1" x14ac:dyDescent="0.2">
      <c r="A81" s="4">
        <v>2024</v>
      </c>
      <c r="B81" s="7">
        <v>45474</v>
      </c>
      <c r="C81" s="7">
        <v>45565</v>
      </c>
      <c r="D81" s="4" t="s">
        <v>768</v>
      </c>
      <c r="E81" s="4" t="s">
        <v>402</v>
      </c>
      <c r="F81" s="4" t="s">
        <v>56</v>
      </c>
      <c r="G81" s="4" t="s">
        <v>768</v>
      </c>
      <c r="H81" s="4" t="s">
        <v>732</v>
      </c>
      <c r="I81" s="4" t="s">
        <v>57</v>
      </c>
      <c r="J81" s="4" t="s">
        <v>58</v>
      </c>
      <c r="K81" s="4" t="s">
        <v>712</v>
      </c>
      <c r="L81" s="4" t="s">
        <v>716</v>
      </c>
      <c r="M81" s="4" t="s">
        <v>716</v>
      </c>
      <c r="N81" s="6">
        <f>5.7%/4*3</f>
        <v>4.2750000000000003E-2</v>
      </c>
      <c r="O81" s="4" t="s">
        <v>52</v>
      </c>
      <c r="P81" s="4" t="s">
        <v>293</v>
      </c>
      <c r="Q81" s="4" t="s">
        <v>60</v>
      </c>
      <c r="R81" s="7">
        <v>45595</v>
      </c>
      <c r="S81" s="4" t="s">
        <v>703</v>
      </c>
    </row>
    <row r="82" spans="1:19" s="3" customFormat="1" ht="60" customHeight="1" x14ac:dyDescent="0.2">
      <c r="A82" s="4">
        <v>2024</v>
      </c>
      <c r="B82" s="7">
        <v>45474</v>
      </c>
      <c r="C82" s="7">
        <v>45565</v>
      </c>
      <c r="D82" s="4" t="s">
        <v>403</v>
      </c>
      <c r="E82" s="4" t="s">
        <v>404</v>
      </c>
      <c r="F82" s="4" t="s">
        <v>56</v>
      </c>
      <c r="G82" s="4" t="s">
        <v>403</v>
      </c>
      <c r="H82" s="4" t="s">
        <v>405</v>
      </c>
      <c r="I82" s="4" t="s">
        <v>57</v>
      </c>
      <c r="J82" s="4" t="s">
        <v>58</v>
      </c>
      <c r="K82" s="4" t="s">
        <v>92</v>
      </c>
      <c r="L82" s="4" t="s">
        <v>801</v>
      </c>
      <c r="M82" s="4" t="s">
        <v>801</v>
      </c>
      <c r="N82" s="6">
        <f>80%/4*3</f>
        <v>0.60000000000000009</v>
      </c>
      <c r="O82" s="4" t="s">
        <v>52</v>
      </c>
      <c r="P82" s="4" t="s">
        <v>293</v>
      </c>
      <c r="Q82" s="4" t="s">
        <v>60</v>
      </c>
      <c r="R82" s="7">
        <v>45595</v>
      </c>
      <c r="S82" s="4" t="s">
        <v>703</v>
      </c>
    </row>
    <row r="83" spans="1:19" s="3" customFormat="1" ht="60" customHeight="1" x14ac:dyDescent="0.2">
      <c r="A83" s="4">
        <v>2024</v>
      </c>
      <c r="B83" s="7">
        <v>45474</v>
      </c>
      <c r="C83" s="7">
        <v>45565</v>
      </c>
      <c r="D83" s="4" t="s">
        <v>406</v>
      </c>
      <c r="E83" s="4" t="s">
        <v>407</v>
      </c>
      <c r="F83" s="4" t="s">
        <v>56</v>
      </c>
      <c r="G83" s="4" t="s">
        <v>406</v>
      </c>
      <c r="H83" s="4" t="s">
        <v>408</v>
      </c>
      <c r="I83" s="4" t="s">
        <v>57</v>
      </c>
      <c r="J83" s="4" t="s">
        <v>72</v>
      </c>
      <c r="K83" s="4" t="s">
        <v>708</v>
      </c>
      <c r="L83" s="4" t="s">
        <v>717</v>
      </c>
      <c r="M83" s="4" t="s">
        <v>717</v>
      </c>
      <c r="N83" s="6">
        <f>20%/4*3</f>
        <v>0.15000000000000002</v>
      </c>
      <c r="O83" s="4" t="s">
        <v>52</v>
      </c>
      <c r="P83" s="4" t="s">
        <v>293</v>
      </c>
      <c r="Q83" s="4" t="s">
        <v>60</v>
      </c>
      <c r="R83" s="7">
        <v>45595</v>
      </c>
      <c r="S83" s="4" t="s">
        <v>703</v>
      </c>
    </row>
    <row r="84" spans="1:19" s="3" customFormat="1" ht="60" customHeight="1" x14ac:dyDescent="0.2">
      <c r="A84" s="4">
        <v>2024</v>
      </c>
      <c r="B84" s="7">
        <v>45474</v>
      </c>
      <c r="C84" s="7">
        <v>45565</v>
      </c>
      <c r="D84" s="4" t="s">
        <v>409</v>
      </c>
      <c r="E84" s="4" t="s">
        <v>410</v>
      </c>
      <c r="F84" s="4" t="s">
        <v>56</v>
      </c>
      <c r="G84" s="4" t="s">
        <v>409</v>
      </c>
      <c r="H84" s="4" t="s">
        <v>411</v>
      </c>
      <c r="I84" s="4" t="s">
        <v>57</v>
      </c>
      <c r="J84" s="4" t="s">
        <v>72</v>
      </c>
      <c r="K84" s="4" t="s">
        <v>92</v>
      </c>
      <c r="L84" s="4" t="s">
        <v>412</v>
      </c>
      <c r="M84" s="4" t="s">
        <v>412</v>
      </c>
      <c r="N84" s="6">
        <f>80%/4*3</f>
        <v>0.60000000000000009</v>
      </c>
      <c r="O84" s="4" t="s">
        <v>52</v>
      </c>
      <c r="P84" s="4" t="s">
        <v>293</v>
      </c>
      <c r="Q84" s="4" t="s">
        <v>60</v>
      </c>
      <c r="R84" s="7">
        <v>45595</v>
      </c>
      <c r="S84" s="4" t="s">
        <v>703</v>
      </c>
    </row>
    <row r="85" spans="1:19" s="3" customFormat="1" ht="60" customHeight="1" x14ac:dyDescent="0.2">
      <c r="A85" s="4">
        <v>2024</v>
      </c>
      <c r="B85" s="7">
        <v>45474</v>
      </c>
      <c r="C85" s="7">
        <v>45565</v>
      </c>
      <c r="D85" s="4" t="s">
        <v>413</v>
      </c>
      <c r="E85" s="4" t="s">
        <v>414</v>
      </c>
      <c r="F85" s="4" t="s">
        <v>56</v>
      </c>
      <c r="G85" s="4" t="s">
        <v>413</v>
      </c>
      <c r="H85" s="4" t="s">
        <v>415</v>
      </c>
      <c r="I85" s="4" t="s">
        <v>57</v>
      </c>
      <c r="J85" s="4" t="s">
        <v>72</v>
      </c>
      <c r="K85" s="4" t="s">
        <v>92</v>
      </c>
      <c r="L85" s="4" t="s">
        <v>416</v>
      </c>
      <c r="M85" s="4" t="s">
        <v>416</v>
      </c>
      <c r="N85" s="6">
        <f>10%/4*3</f>
        <v>7.5000000000000011E-2</v>
      </c>
      <c r="O85" s="4" t="s">
        <v>52</v>
      </c>
      <c r="P85" s="4" t="s">
        <v>293</v>
      </c>
      <c r="Q85" s="4" t="s">
        <v>60</v>
      </c>
      <c r="R85" s="7">
        <v>45595</v>
      </c>
      <c r="S85" s="4" t="s">
        <v>703</v>
      </c>
    </row>
    <row r="86" spans="1:19" s="3" customFormat="1" ht="60" customHeight="1" x14ac:dyDescent="0.2">
      <c r="A86" s="4">
        <v>2024</v>
      </c>
      <c r="B86" s="7">
        <v>45474</v>
      </c>
      <c r="C86" s="7">
        <v>45565</v>
      </c>
      <c r="D86" s="4" t="s">
        <v>769</v>
      </c>
      <c r="E86" s="4" t="s">
        <v>417</v>
      </c>
      <c r="F86" s="4" t="s">
        <v>56</v>
      </c>
      <c r="G86" s="4" t="s">
        <v>769</v>
      </c>
      <c r="H86" s="4" t="s">
        <v>733</v>
      </c>
      <c r="I86" s="4" t="s">
        <v>57</v>
      </c>
      <c r="J86" s="4" t="s">
        <v>72</v>
      </c>
      <c r="K86" s="4" t="s">
        <v>710</v>
      </c>
      <c r="L86" s="4" t="s">
        <v>718</v>
      </c>
      <c r="M86" s="4" t="s">
        <v>718</v>
      </c>
      <c r="N86" s="6">
        <f t="shared" ref="N86:N87" si="9">20%/4*3</f>
        <v>0.15000000000000002</v>
      </c>
      <c r="O86" s="4" t="s">
        <v>52</v>
      </c>
      <c r="P86" s="4" t="s">
        <v>293</v>
      </c>
      <c r="Q86" s="4" t="s">
        <v>60</v>
      </c>
      <c r="R86" s="7">
        <v>45595</v>
      </c>
      <c r="S86" s="4" t="s">
        <v>703</v>
      </c>
    </row>
    <row r="87" spans="1:19" s="3" customFormat="1" ht="60" customHeight="1" x14ac:dyDescent="0.2">
      <c r="A87" s="4">
        <v>2024</v>
      </c>
      <c r="B87" s="7">
        <v>45474</v>
      </c>
      <c r="C87" s="7">
        <v>45565</v>
      </c>
      <c r="D87" s="4" t="s">
        <v>770</v>
      </c>
      <c r="E87" s="4" t="s">
        <v>418</v>
      </c>
      <c r="F87" s="4" t="s">
        <v>56</v>
      </c>
      <c r="G87" s="4" t="s">
        <v>770</v>
      </c>
      <c r="H87" s="4" t="s">
        <v>734</v>
      </c>
      <c r="I87" s="4" t="s">
        <v>57</v>
      </c>
      <c r="J87" s="4" t="s">
        <v>72</v>
      </c>
      <c r="K87" s="4" t="s">
        <v>709</v>
      </c>
      <c r="L87" s="4" t="s">
        <v>719</v>
      </c>
      <c r="M87" s="4" t="s">
        <v>719</v>
      </c>
      <c r="N87" s="6">
        <f t="shared" si="9"/>
        <v>0.15000000000000002</v>
      </c>
      <c r="O87" s="4" t="s">
        <v>52</v>
      </c>
      <c r="P87" s="4" t="s">
        <v>293</v>
      </c>
      <c r="Q87" s="4" t="s">
        <v>60</v>
      </c>
      <c r="R87" s="7">
        <v>45595</v>
      </c>
      <c r="S87" s="4" t="s">
        <v>703</v>
      </c>
    </row>
    <row r="88" spans="1:19" s="3" customFormat="1" ht="60" customHeight="1" x14ac:dyDescent="0.2">
      <c r="A88" s="4">
        <v>2024</v>
      </c>
      <c r="B88" s="7">
        <v>45474</v>
      </c>
      <c r="C88" s="7">
        <v>45565</v>
      </c>
      <c r="D88" s="4" t="s">
        <v>771</v>
      </c>
      <c r="E88" s="4" t="s">
        <v>419</v>
      </c>
      <c r="F88" s="4" t="s">
        <v>56</v>
      </c>
      <c r="G88" s="4" t="s">
        <v>771</v>
      </c>
      <c r="H88" s="4" t="s">
        <v>735</v>
      </c>
      <c r="I88" s="4" t="s">
        <v>57</v>
      </c>
      <c r="J88" s="4" t="s">
        <v>58</v>
      </c>
      <c r="K88" s="4" t="s">
        <v>707</v>
      </c>
      <c r="L88" s="4" t="s">
        <v>750</v>
      </c>
      <c r="M88" s="4" t="s">
        <v>750</v>
      </c>
      <c r="N88" s="4" t="s">
        <v>713</v>
      </c>
      <c r="O88" s="4" t="s">
        <v>52</v>
      </c>
      <c r="P88" s="4" t="s">
        <v>420</v>
      </c>
      <c r="Q88" s="4" t="s">
        <v>60</v>
      </c>
      <c r="R88" s="7">
        <v>45595</v>
      </c>
      <c r="S88" s="4" t="s">
        <v>703</v>
      </c>
    </row>
    <row r="89" spans="1:19" s="3" customFormat="1" ht="60" customHeight="1" x14ac:dyDescent="0.2">
      <c r="A89" s="4">
        <v>2024</v>
      </c>
      <c r="B89" s="7">
        <v>45474</v>
      </c>
      <c r="C89" s="7">
        <v>45565</v>
      </c>
      <c r="D89" s="4" t="s">
        <v>772</v>
      </c>
      <c r="E89" s="4" t="s">
        <v>421</v>
      </c>
      <c r="F89" s="4" t="s">
        <v>56</v>
      </c>
      <c r="G89" s="4" t="s">
        <v>772</v>
      </c>
      <c r="H89" s="4" t="s">
        <v>736</v>
      </c>
      <c r="I89" s="4" t="s">
        <v>57</v>
      </c>
      <c r="J89" s="4" t="s">
        <v>58</v>
      </c>
      <c r="K89" s="4" t="s">
        <v>707</v>
      </c>
      <c r="L89" s="4" t="s">
        <v>751</v>
      </c>
      <c r="M89" s="4" t="s">
        <v>751</v>
      </c>
      <c r="N89" s="4" t="s">
        <v>713</v>
      </c>
      <c r="O89" s="4" t="s">
        <v>52</v>
      </c>
      <c r="P89" s="4" t="s">
        <v>422</v>
      </c>
      <c r="Q89" s="4" t="s">
        <v>60</v>
      </c>
      <c r="R89" s="7">
        <v>45595</v>
      </c>
      <c r="S89" s="4" t="s">
        <v>703</v>
      </c>
    </row>
    <row r="90" spans="1:19" s="3" customFormat="1" ht="60" customHeight="1" x14ac:dyDescent="0.2">
      <c r="A90" s="4">
        <v>2024</v>
      </c>
      <c r="B90" s="7">
        <v>45474</v>
      </c>
      <c r="C90" s="7">
        <v>45565</v>
      </c>
      <c r="D90" s="4" t="s">
        <v>423</v>
      </c>
      <c r="E90" s="4" t="s">
        <v>424</v>
      </c>
      <c r="F90" s="4" t="s">
        <v>56</v>
      </c>
      <c r="G90" s="4" t="s">
        <v>423</v>
      </c>
      <c r="H90" s="4" t="s">
        <v>425</v>
      </c>
      <c r="I90" s="4" t="s">
        <v>57</v>
      </c>
      <c r="J90" s="4" t="s">
        <v>72</v>
      </c>
      <c r="K90" s="4" t="s">
        <v>426</v>
      </c>
      <c r="L90" s="4" t="s">
        <v>427</v>
      </c>
      <c r="M90" s="4" t="s">
        <v>427</v>
      </c>
      <c r="N90" s="6">
        <f>30%/4*3</f>
        <v>0.22499999999999998</v>
      </c>
      <c r="O90" s="4" t="s">
        <v>52</v>
      </c>
      <c r="P90" s="4" t="s">
        <v>422</v>
      </c>
      <c r="Q90" s="4" t="s">
        <v>60</v>
      </c>
      <c r="R90" s="7">
        <v>45595</v>
      </c>
      <c r="S90" s="4" t="s">
        <v>703</v>
      </c>
    </row>
    <row r="91" spans="1:19" s="3" customFormat="1" ht="60" customHeight="1" x14ac:dyDescent="0.2">
      <c r="A91" s="4">
        <v>2024</v>
      </c>
      <c r="B91" s="7">
        <v>45474</v>
      </c>
      <c r="C91" s="7">
        <v>45565</v>
      </c>
      <c r="D91" s="4" t="s">
        <v>428</v>
      </c>
      <c r="E91" s="4" t="s">
        <v>429</v>
      </c>
      <c r="F91" s="4" t="s">
        <v>56</v>
      </c>
      <c r="G91" s="4" t="s">
        <v>428</v>
      </c>
      <c r="H91" s="4" t="s">
        <v>430</v>
      </c>
      <c r="I91" s="4" t="s">
        <v>57</v>
      </c>
      <c r="J91" s="4" t="s">
        <v>72</v>
      </c>
      <c r="K91" s="4" t="s">
        <v>92</v>
      </c>
      <c r="L91" s="4" t="s">
        <v>431</v>
      </c>
      <c r="M91" s="4" t="s">
        <v>431</v>
      </c>
      <c r="N91" s="6">
        <f t="shared" ref="N91:N92" si="10">80%/4*3</f>
        <v>0.60000000000000009</v>
      </c>
      <c r="O91" s="4" t="s">
        <v>52</v>
      </c>
      <c r="P91" s="4" t="s">
        <v>422</v>
      </c>
      <c r="Q91" s="4" t="s">
        <v>60</v>
      </c>
      <c r="R91" s="7">
        <v>45595</v>
      </c>
      <c r="S91" s="4" t="s">
        <v>703</v>
      </c>
    </row>
    <row r="92" spans="1:19" s="3" customFormat="1" ht="60" customHeight="1" x14ac:dyDescent="0.2">
      <c r="A92" s="4">
        <v>2024</v>
      </c>
      <c r="B92" s="7">
        <v>45474</v>
      </c>
      <c r="C92" s="7">
        <v>45565</v>
      </c>
      <c r="D92" s="4" t="s">
        <v>432</v>
      </c>
      <c r="E92" s="4" t="s">
        <v>433</v>
      </c>
      <c r="F92" s="4" t="s">
        <v>56</v>
      </c>
      <c r="G92" s="4" t="s">
        <v>432</v>
      </c>
      <c r="H92" s="4" t="s">
        <v>434</v>
      </c>
      <c r="I92" s="4" t="s">
        <v>57</v>
      </c>
      <c r="J92" s="4" t="s">
        <v>72</v>
      </c>
      <c r="K92" s="4" t="s">
        <v>92</v>
      </c>
      <c r="L92" s="4" t="s">
        <v>435</v>
      </c>
      <c r="M92" s="4" t="s">
        <v>435</v>
      </c>
      <c r="N92" s="6">
        <f t="shared" si="10"/>
        <v>0.60000000000000009</v>
      </c>
      <c r="O92" s="4" t="s">
        <v>52</v>
      </c>
      <c r="P92" s="4" t="s">
        <v>422</v>
      </c>
      <c r="Q92" s="4" t="s">
        <v>60</v>
      </c>
      <c r="R92" s="7">
        <v>45595</v>
      </c>
      <c r="S92" s="4" t="s">
        <v>703</v>
      </c>
    </row>
    <row r="93" spans="1:19" s="3" customFormat="1" ht="60" customHeight="1" x14ac:dyDescent="0.2">
      <c r="A93" s="4">
        <v>2024</v>
      </c>
      <c r="B93" s="7">
        <v>45474</v>
      </c>
      <c r="C93" s="7">
        <v>45565</v>
      </c>
      <c r="D93" s="4" t="s">
        <v>436</v>
      </c>
      <c r="E93" s="4" t="s">
        <v>437</v>
      </c>
      <c r="F93" s="4" t="s">
        <v>56</v>
      </c>
      <c r="G93" s="4" t="s">
        <v>436</v>
      </c>
      <c r="H93" s="4" t="s">
        <v>438</v>
      </c>
      <c r="I93" s="4" t="s">
        <v>57</v>
      </c>
      <c r="J93" s="4" t="s">
        <v>72</v>
      </c>
      <c r="K93" s="4" t="s">
        <v>92</v>
      </c>
      <c r="L93" s="4" t="s">
        <v>439</v>
      </c>
      <c r="M93" s="4" t="s">
        <v>439</v>
      </c>
      <c r="N93" s="6">
        <f t="shared" ref="N93:N94" si="11">70%/4*3</f>
        <v>0.52499999999999991</v>
      </c>
      <c r="O93" s="4" t="s">
        <v>52</v>
      </c>
      <c r="P93" s="4" t="s">
        <v>440</v>
      </c>
      <c r="Q93" s="4" t="s">
        <v>60</v>
      </c>
      <c r="R93" s="7">
        <v>45595</v>
      </c>
      <c r="S93" s="4" t="s">
        <v>703</v>
      </c>
    </row>
    <row r="94" spans="1:19" s="3" customFormat="1" ht="60" customHeight="1" x14ac:dyDescent="0.2">
      <c r="A94" s="4">
        <v>2024</v>
      </c>
      <c r="B94" s="7">
        <v>45474</v>
      </c>
      <c r="C94" s="7">
        <v>45565</v>
      </c>
      <c r="D94" s="4" t="s">
        <v>441</v>
      </c>
      <c r="E94" s="4" t="s">
        <v>442</v>
      </c>
      <c r="F94" s="4" t="s">
        <v>56</v>
      </c>
      <c r="G94" s="4" t="s">
        <v>441</v>
      </c>
      <c r="H94" s="4" t="s">
        <v>443</v>
      </c>
      <c r="I94" s="4" t="s">
        <v>57</v>
      </c>
      <c r="J94" s="4" t="s">
        <v>72</v>
      </c>
      <c r="K94" s="4" t="s">
        <v>92</v>
      </c>
      <c r="L94" s="4" t="s">
        <v>444</v>
      </c>
      <c r="M94" s="4" t="s">
        <v>444</v>
      </c>
      <c r="N94" s="6">
        <f t="shared" si="11"/>
        <v>0.52499999999999991</v>
      </c>
      <c r="O94" s="4" t="s">
        <v>52</v>
      </c>
      <c r="P94" s="4" t="s">
        <v>440</v>
      </c>
      <c r="Q94" s="4" t="s">
        <v>60</v>
      </c>
      <c r="R94" s="7">
        <v>45595</v>
      </c>
      <c r="S94" s="4" t="s">
        <v>703</v>
      </c>
    </row>
    <row r="95" spans="1:19" s="3" customFormat="1" ht="60" customHeight="1" x14ac:dyDescent="0.2">
      <c r="A95" s="4">
        <v>2024</v>
      </c>
      <c r="B95" s="7">
        <v>45474</v>
      </c>
      <c r="C95" s="7">
        <v>45565</v>
      </c>
      <c r="D95" s="4" t="s">
        <v>447</v>
      </c>
      <c r="E95" s="4" t="s">
        <v>448</v>
      </c>
      <c r="F95" s="4" t="s">
        <v>56</v>
      </c>
      <c r="G95" s="4" t="s">
        <v>447</v>
      </c>
      <c r="H95" s="4" t="s">
        <v>449</v>
      </c>
      <c r="I95" s="4" t="s">
        <v>57</v>
      </c>
      <c r="J95" s="4" t="s">
        <v>58</v>
      </c>
      <c r="K95" s="4" t="s">
        <v>450</v>
      </c>
      <c r="L95" s="4" t="s">
        <v>451</v>
      </c>
      <c r="M95" s="4" t="s">
        <v>451</v>
      </c>
      <c r="N95" s="6">
        <f>60%/4*3</f>
        <v>0.44999999999999996</v>
      </c>
      <c r="O95" s="4" t="s">
        <v>52</v>
      </c>
      <c r="P95" s="4" t="s">
        <v>59</v>
      </c>
      <c r="Q95" s="4" t="s">
        <v>60</v>
      </c>
      <c r="R95" s="7">
        <v>45595</v>
      </c>
      <c r="S95" s="4" t="s">
        <v>703</v>
      </c>
    </row>
    <row r="96" spans="1:19" s="3" customFormat="1" ht="60" customHeight="1" x14ac:dyDescent="0.2">
      <c r="A96" s="4">
        <v>2024</v>
      </c>
      <c r="B96" s="7">
        <v>45474</v>
      </c>
      <c r="C96" s="7">
        <v>45565</v>
      </c>
      <c r="D96" s="4" t="s">
        <v>452</v>
      </c>
      <c r="E96" s="4" t="s">
        <v>453</v>
      </c>
      <c r="F96" s="4" t="s">
        <v>56</v>
      </c>
      <c r="G96" s="4" t="s">
        <v>452</v>
      </c>
      <c r="H96" s="4" t="s">
        <v>454</v>
      </c>
      <c r="I96" s="4" t="s">
        <v>57</v>
      </c>
      <c r="J96" s="4" t="s">
        <v>58</v>
      </c>
      <c r="K96" s="4" t="s">
        <v>79</v>
      </c>
      <c r="L96" s="4" t="s">
        <v>455</v>
      </c>
      <c r="M96" s="4" t="s">
        <v>455</v>
      </c>
      <c r="N96" s="5">
        <f t="shared" ref="N96:N97" si="12">100%/4*3</f>
        <v>0.75</v>
      </c>
      <c r="O96" s="4" t="s">
        <v>52</v>
      </c>
      <c r="P96" s="4" t="s">
        <v>775</v>
      </c>
      <c r="Q96" s="4" t="s">
        <v>60</v>
      </c>
      <c r="R96" s="7">
        <v>45595</v>
      </c>
      <c r="S96" s="4" t="s">
        <v>703</v>
      </c>
    </row>
    <row r="97" spans="1:19" s="3" customFormat="1" ht="60" customHeight="1" x14ac:dyDescent="0.2">
      <c r="A97" s="4">
        <v>2024</v>
      </c>
      <c r="B97" s="7">
        <v>45474</v>
      </c>
      <c r="C97" s="7">
        <v>45565</v>
      </c>
      <c r="D97" s="4" t="s">
        <v>456</v>
      </c>
      <c r="E97" s="4" t="s">
        <v>457</v>
      </c>
      <c r="F97" s="4" t="s">
        <v>56</v>
      </c>
      <c r="G97" s="4" t="s">
        <v>456</v>
      </c>
      <c r="H97" s="4" t="s">
        <v>458</v>
      </c>
      <c r="I97" s="4" t="s">
        <v>57</v>
      </c>
      <c r="J97" s="4" t="s">
        <v>72</v>
      </c>
      <c r="K97" s="4" t="s">
        <v>79</v>
      </c>
      <c r="L97" s="4" t="s">
        <v>459</v>
      </c>
      <c r="M97" s="4" t="s">
        <v>459</v>
      </c>
      <c r="N97" s="5">
        <f t="shared" si="12"/>
        <v>0.75</v>
      </c>
      <c r="O97" s="4" t="s">
        <v>52</v>
      </c>
      <c r="P97" s="4" t="s">
        <v>59</v>
      </c>
      <c r="Q97" s="4" t="s">
        <v>60</v>
      </c>
      <c r="R97" s="7">
        <v>45595</v>
      </c>
      <c r="S97" s="4" t="s">
        <v>703</v>
      </c>
    </row>
    <row r="98" spans="1:19" s="3" customFormat="1" ht="60" customHeight="1" x14ac:dyDescent="0.2">
      <c r="A98" s="4">
        <v>2024</v>
      </c>
      <c r="B98" s="7">
        <v>45474</v>
      </c>
      <c r="C98" s="7">
        <v>45565</v>
      </c>
      <c r="D98" s="4" t="s">
        <v>460</v>
      </c>
      <c r="E98" s="4" t="s">
        <v>461</v>
      </c>
      <c r="F98" s="4" t="s">
        <v>56</v>
      </c>
      <c r="G98" s="4" t="s">
        <v>460</v>
      </c>
      <c r="H98" s="4" t="s">
        <v>462</v>
      </c>
      <c r="I98" s="4" t="s">
        <v>57</v>
      </c>
      <c r="J98" s="4" t="s">
        <v>72</v>
      </c>
      <c r="K98" s="4" t="s">
        <v>79</v>
      </c>
      <c r="L98" s="4" t="s">
        <v>463</v>
      </c>
      <c r="M98" s="4" t="s">
        <v>463</v>
      </c>
      <c r="N98" s="6">
        <v>0.45</v>
      </c>
      <c r="O98" s="4" t="s">
        <v>52</v>
      </c>
      <c r="P98" s="4" t="s">
        <v>445</v>
      </c>
      <c r="Q98" s="4" t="s">
        <v>60</v>
      </c>
      <c r="R98" s="7">
        <v>45595</v>
      </c>
      <c r="S98" s="4" t="s">
        <v>703</v>
      </c>
    </row>
    <row r="99" spans="1:19" s="3" customFormat="1" ht="60" customHeight="1" x14ac:dyDescent="0.2">
      <c r="A99" s="4">
        <v>2024</v>
      </c>
      <c r="B99" s="7">
        <v>45474</v>
      </c>
      <c r="C99" s="7">
        <v>45565</v>
      </c>
      <c r="D99" s="4" t="s">
        <v>464</v>
      </c>
      <c r="E99" s="4" t="s">
        <v>465</v>
      </c>
      <c r="F99" s="4" t="s">
        <v>56</v>
      </c>
      <c r="G99" s="4" t="s">
        <v>464</v>
      </c>
      <c r="H99" s="4" t="s">
        <v>466</v>
      </c>
      <c r="I99" s="4" t="s">
        <v>57</v>
      </c>
      <c r="J99" s="4" t="s">
        <v>72</v>
      </c>
      <c r="K99" s="4" t="s">
        <v>65</v>
      </c>
      <c r="L99" s="4" t="s">
        <v>467</v>
      </c>
      <c r="M99" s="4" t="s">
        <v>467</v>
      </c>
      <c r="N99" s="5">
        <f>100%/4*3</f>
        <v>0.75</v>
      </c>
      <c r="O99" s="4" t="s">
        <v>52</v>
      </c>
      <c r="P99" s="4" t="s">
        <v>445</v>
      </c>
      <c r="Q99" s="4" t="s">
        <v>60</v>
      </c>
      <c r="R99" s="7">
        <v>45595</v>
      </c>
      <c r="S99" s="4" t="s">
        <v>703</v>
      </c>
    </row>
    <row r="100" spans="1:19" s="3" customFormat="1" ht="60" customHeight="1" x14ac:dyDescent="0.2">
      <c r="A100" s="4">
        <v>2024</v>
      </c>
      <c r="B100" s="7">
        <v>45474</v>
      </c>
      <c r="C100" s="7">
        <v>45565</v>
      </c>
      <c r="D100" s="4" t="s">
        <v>773</v>
      </c>
      <c r="E100" s="4" t="s">
        <v>468</v>
      </c>
      <c r="F100" s="4" t="s">
        <v>56</v>
      </c>
      <c r="G100" s="4" t="s">
        <v>773</v>
      </c>
      <c r="H100" s="4" t="s">
        <v>737</v>
      </c>
      <c r="I100" s="4" t="s">
        <v>57</v>
      </c>
      <c r="J100" s="4" t="s">
        <v>72</v>
      </c>
      <c r="K100" s="4" t="s">
        <v>707</v>
      </c>
      <c r="L100" s="4" t="s">
        <v>752</v>
      </c>
      <c r="M100" s="4" t="s">
        <v>752</v>
      </c>
      <c r="N100" s="4" t="s">
        <v>713</v>
      </c>
      <c r="O100" s="4" t="s">
        <v>52</v>
      </c>
      <c r="P100" s="4" t="s">
        <v>445</v>
      </c>
      <c r="Q100" s="4" t="s">
        <v>60</v>
      </c>
      <c r="R100" s="7">
        <v>45595</v>
      </c>
      <c r="S100" s="4" t="s">
        <v>703</v>
      </c>
    </row>
    <row r="101" spans="1:19" s="3" customFormat="1" ht="60" customHeight="1" x14ac:dyDescent="0.2">
      <c r="A101" s="4">
        <v>2024</v>
      </c>
      <c r="B101" s="7">
        <v>45474</v>
      </c>
      <c r="C101" s="7">
        <v>45565</v>
      </c>
      <c r="D101" s="4" t="s">
        <v>469</v>
      </c>
      <c r="E101" s="4" t="s">
        <v>470</v>
      </c>
      <c r="F101" s="4" t="s">
        <v>56</v>
      </c>
      <c r="G101" s="4" t="s">
        <v>469</v>
      </c>
      <c r="H101" s="4" t="s">
        <v>471</v>
      </c>
      <c r="I101" s="4" t="s">
        <v>57</v>
      </c>
      <c r="J101" s="4" t="s">
        <v>72</v>
      </c>
      <c r="K101" s="4" t="s">
        <v>79</v>
      </c>
      <c r="L101" s="4" t="s">
        <v>472</v>
      </c>
      <c r="M101" s="4" t="s">
        <v>472</v>
      </c>
      <c r="N101" s="5">
        <f t="shared" ref="N101:N102" si="13">100%/4*3</f>
        <v>0.75</v>
      </c>
      <c r="O101" s="4" t="s">
        <v>52</v>
      </c>
      <c r="P101" s="4" t="s">
        <v>445</v>
      </c>
      <c r="Q101" s="4" t="s">
        <v>60</v>
      </c>
      <c r="R101" s="7">
        <v>45595</v>
      </c>
      <c r="S101" s="4" t="s">
        <v>703</v>
      </c>
    </row>
    <row r="102" spans="1:19" s="3" customFormat="1" ht="60" customHeight="1" x14ac:dyDescent="0.2">
      <c r="A102" s="4">
        <v>2024</v>
      </c>
      <c r="B102" s="7">
        <v>45474</v>
      </c>
      <c r="C102" s="7">
        <v>45565</v>
      </c>
      <c r="D102" s="4" t="s">
        <v>473</v>
      </c>
      <c r="E102" s="4" t="s">
        <v>474</v>
      </c>
      <c r="F102" s="4" t="s">
        <v>56</v>
      </c>
      <c r="G102" s="4" t="s">
        <v>473</v>
      </c>
      <c r="H102" s="4" t="s">
        <v>475</v>
      </c>
      <c r="I102" s="4" t="s">
        <v>57</v>
      </c>
      <c r="J102" s="4" t="s">
        <v>72</v>
      </c>
      <c r="K102" s="4">
        <v>1</v>
      </c>
      <c r="L102" s="4" t="s">
        <v>476</v>
      </c>
      <c r="M102" s="4" t="s">
        <v>476</v>
      </c>
      <c r="N102" s="5">
        <f t="shared" si="13"/>
        <v>0.75</v>
      </c>
      <c r="O102" s="4" t="s">
        <v>52</v>
      </c>
      <c r="P102" s="4" t="s">
        <v>445</v>
      </c>
      <c r="Q102" s="4" t="s">
        <v>60</v>
      </c>
      <c r="R102" s="7">
        <v>45595</v>
      </c>
      <c r="S102" s="4" t="s">
        <v>703</v>
      </c>
    </row>
    <row r="103" spans="1:19" s="3" customFormat="1" ht="60" customHeight="1" x14ac:dyDescent="0.2">
      <c r="A103" s="4">
        <v>2024</v>
      </c>
      <c r="B103" s="7">
        <v>45474</v>
      </c>
      <c r="C103" s="7">
        <v>45565</v>
      </c>
      <c r="D103" s="4" t="s">
        <v>477</v>
      </c>
      <c r="E103" s="4" t="s">
        <v>478</v>
      </c>
      <c r="F103" s="4" t="s">
        <v>56</v>
      </c>
      <c r="G103" s="4" t="s">
        <v>477</v>
      </c>
      <c r="H103" s="4" t="s">
        <v>479</v>
      </c>
      <c r="I103" s="4" t="s">
        <v>57</v>
      </c>
      <c r="J103" s="4" t="s">
        <v>72</v>
      </c>
      <c r="K103" s="4" t="s">
        <v>480</v>
      </c>
      <c r="L103" s="4" t="s">
        <v>800</v>
      </c>
      <c r="M103" s="4" t="s">
        <v>800</v>
      </c>
      <c r="N103" s="6">
        <f>33.32%/4*3</f>
        <v>0.24990000000000001</v>
      </c>
      <c r="O103" s="4" t="s">
        <v>52</v>
      </c>
      <c r="P103" s="4" t="s">
        <v>445</v>
      </c>
      <c r="Q103" s="4" t="s">
        <v>60</v>
      </c>
      <c r="R103" s="7">
        <v>45595</v>
      </c>
      <c r="S103" s="4" t="s">
        <v>703</v>
      </c>
    </row>
    <row r="104" spans="1:19" s="3" customFormat="1" ht="60" customHeight="1" x14ac:dyDescent="0.2">
      <c r="A104" s="4">
        <v>2024</v>
      </c>
      <c r="B104" s="7">
        <v>45474</v>
      </c>
      <c r="C104" s="7">
        <v>45565</v>
      </c>
      <c r="D104" s="4" t="s">
        <v>783</v>
      </c>
      <c r="E104" s="4" t="s">
        <v>782</v>
      </c>
      <c r="F104" s="4" t="s">
        <v>56</v>
      </c>
      <c r="G104" s="4" t="s">
        <v>783</v>
      </c>
      <c r="H104" s="4" t="s">
        <v>784</v>
      </c>
      <c r="I104" s="4" t="s">
        <v>57</v>
      </c>
      <c r="J104" s="4" t="s">
        <v>72</v>
      </c>
      <c r="K104" s="4" t="s">
        <v>785</v>
      </c>
      <c r="L104" s="4" t="s">
        <v>786</v>
      </c>
      <c r="M104" s="4" t="s">
        <v>786</v>
      </c>
      <c r="N104" s="6">
        <f>5.05%/4*3</f>
        <v>3.7874999999999999E-2</v>
      </c>
      <c r="O104" s="4" t="s">
        <v>52</v>
      </c>
      <c r="P104" s="4" t="s">
        <v>445</v>
      </c>
      <c r="Q104" s="4" t="s">
        <v>60</v>
      </c>
      <c r="R104" s="7">
        <v>45595</v>
      </c>
      <c r="S104" s="4" t="s">
        <v>703</v>
      </c>
    </row>
    <row r="105" spans="1:19" s="3" customFormat="1" ht="60" customHeight="1" x14ac:dyDescent="0.2">
      <c r="A105" s="4">
        <v>2024</v>
      </c>
      <c r="B105" s="7">
        <v>45474</v>
      </c>
      <c r="C105" s="7">
        <v>45565</v>
      </c>
      <c r="D105" s="4" t="s">
        <v>481</v>
      </c>
      <c r="E105" s="4" t="s">
        <v>482</v>
      </c>
      <c r="F105" s="4" t="s">
        <v>56</v>
      </c>
      <c r="G105" s="4" t="s">
        <v>481</v>
      </c>
      <c r="H105" s="4" t="s">
        <v>483</v>
      </c>
      <c r="I105" s="4" t="s">
        <v>57</v>
      </c>
      <c r="J105" s="4" t="s">
        <v>72</v>
      </c>
      <c r="K105" s="4" t="s">
        <v>484</v>
      </c>
      <c r="L105" s="4" t="s">
        <v>788</v>
      </c>
      <c r="M105" s="4" t="s">
        <v>788</v>
      </c>
      <c r="N105" s="6">
        <f>3.88%/4*3</f>
        <v>2.9100000000000001E-2</v>
      </c>
      <c r="O105" s="4" t="s">
        <v>52</v>
      </c>
      <c r="P105" s="4" t="s">
        <v>445</v>
      </c>
      <c r="Q105" s="4" t="s">
        <v>60</v>
      </c>
      <c r="R105" s="7">
        <v>45595</v>
      </c>
      <c r="S105" s="4" t="s">
        <v>703</v>
      </c>
    </row>
    <row r="106" spans="1:19" s="3" customFormat="1" ht="60" customHeight="1" x14ac:dyDescent="0.2">
      <c r="A106" s="4">
        <v>2024</v>
      </c>
      <c r="B106" s="7">
        <v>45474</v>
      </c>
      <c r="C106" s="7">
        <v>45565</v>
      </c>
      <c r="D106" s="4" t="s">
        <v>485</v>
      </c>
      <c r="E106" s="4" t="s">
        <v>486</v>
      </c>
      <c r="F106" s="4" t="s">
        <v>56</v>
      </c>
      <c r="G106" s="4" t="s">
        <v>485</v>
      </c>
      <c r="H106" s="4" t="s">
        <v>487</v>
      </c>
      <c r="I106" s="4" t="s">
        <v>57</v>
      </c>
      <c r="J106" s="4" t="s">
        <v>72</v>
      </c>
      <c r="K106" s="4" t="s">
        <v>488</v>
      </c>
      <c r="L106" s="4" t="s">
        <v>790</v>
      </c>
      <c r="M106" s="4" t="s">
        <v>790</v>
      </c>
      <c r="N106" s="6">
        <f>5.75%/4*3</f>
        <v>4.3125000000000004E-2</v>
      </c>
      <c r="O106" s="4" t="s">
        <v>52</v>
      </c>
      <c r="P106" s="4" t="s">
        <v>445</v>
      </c>
      <c r="Q106" s="4" t="s">
        <v>60</v>
      </c>
      <c r="R106" s="7">
        <v>45595</v>
      </c>
      <c r="S106" s="4" t="s">
        <v>703</v>
      </c>
    </row>
    <row r="107" spans="1:19" s="3" customFormat="1" ht="60" customHeight="1" x14ac:dyDescent="0.2">
      <c r="A107" s="4">
        <v>2024</v>
      </c>
      <c r="B107" s="7">
        <v>45474</v>
      </c>
      <c r="C107" s="7">
        <v>45565</v>
      </c>
      <c r="D107" s="4" t="s">
        <v>489</v>
      </c>
      <c r="E107" s="4" t="s">
        <v>490</v>
      </c>
      <c r="F107" s="4" t="s">
        <v>56</v>
      </c>
      <c r="G107" s="4" t="s">
        <v>489</v>
      </c>
      <c r="H107" s="4" t="s">
        <v>491</v>
      </c>
      <c r="I107" s="4" t="s">
        <v>57</v>
      </c>
      <c r="J107" s="4" t="s">
        <v>72</v>
      </c>
      <c r="K107" s="4">
        <v>2.5000000000000001E-2</v>
      </c>
      <c r="L107" s="4" t="s">
        <v>789</v>
      </c>
      <c r="M107" s="4" t="s">
        <v>789</v>
      </c>
      <c r="N107" s="6">
        <f>5.67%/4*3</f>
        <v>4.2525E-2</v>
      </c>
      <c r="O107" s="4" t="s">
        <v>52</v>
      </c>
      <c r="P107" s="4" t="s">
        <v>445</v>
      </c>
      <c r="Q107" s="4" t="s">
        <v>60</v>
      </c>
      <c r="R107" s="7">
        <v>45595</v>
      </c>
      <c r="S107" s="4" t="s">
        <v>703</v>
      </c>
    </row>
    <row r="108" spans="1:19" s="3" customFormat="1" ht="60" customHeight="1" x14ac:dyDescent="0.2">
      <c r="A108" s="4">
        <v>2024</v>
      </c>
      <c r="B108" s="7">
        <v>45474</v>
      </c>
      <c r="C108" s="7">
        <v>45565</v>
      </c>
      <c r="D108" s="4" t="s">
        <v>492</v>
      </c>
      <c r="E108" s="4" t="s">
        <v>493</v>
      </c>
      <c r="F108" s="4" t="s">
        <v>56</v>
      </c>
      <c r="G108" s="4" t="s">
        <v>492</v>
      </c>
      <c r="H108" s="4" t="s">
        <v>494</v>
      </c>
      <c r="I108" s="4" t="s">
        <v>57</v>
      </c>
      <c r="J108" s="4" t="s">
        <v>72</v>
      </c>
      <c r="K108" s="4">
        <v>2.5000000000000001E-2</v>
      </c>
      <c r="L108" s="4" t="s">
        <v>787</v>
      </c>
      <c r="M108" s="4" t="s">
        <v>787</v>
      </c>
      <c r="N108" s="6">
        <f>3.4%/4*3</f>
        <v>2.5500000000000002E-2</v>
      </c>
      <c r="O108" s="4" t="s">
        <v>52</v>
      </c>
      <c r="P108" s="4" t="s">
        <v>445</v>
      </c>
      <c r="Q108" s="4" t="s">
        <v>60</v>
      </c>
      <c r="R108" s="7">
        <v>45595</v>
      </c>
      <c r="S108" s="4" t="s">
        <v>703</v>
      </c>
    </row>
    <row r="109" spans="1:19" s="3" customFormat="1" ht="60" customHeight="1" x14ac:dyDescent="0.2">
      <c r="A109" s="4">
        <v>2024</v>
      </c>
      <c r="B109" s="7">
        <v>45474</v>
      </c>
      <c r="C109" s="7">
        <v>45565</v>
      </c>
      <c r="D109" s="4" t="s">
        <v>495</v>
      </c>
      <c r="E109" s="4" t="s">
        <v>496</v>
      </c>
      <c r="F109" s="4" t="s">
        <v>56</v>
      </c>
      <c r="G109" s="4" t="s">
        <v>495</v>
      </c>
      <c r="H109" s="4" t="s">
        <v>497</v>
      </c>
      <c r="I109" s="4" t="s">
        <v>57</v>
      </c>
      <c r="J109" s="4" t="s">
        <v>58</v>
      </c>
      <c r="K109" s="4" t="s">
        <v>65</v>
      </c>
      <c r="L109" s="4" t="s">
        <v>498</v>
      </c>
      <c r="M109" s="4" t="s">
        <v>498</v>
      </c>
      <c r="N109" s="6">
        <f>80%/4*3</f>
        <v>0.60000000000000009</v>
      </c>
      <c r="O109" s="4" t="s">
        <v>52</v>
      </c>
      <c r="P109" s="4" t="s">
        <v>499</v>
      </c>
      <c r="Q109" s="4" t="s">
        <v>60</v>
      </c>
      <c r="R109" s="7">
        <v>45595</v>
      </c>
      <c r="S109" s="4" t="s">
        <v>703</v>
      </c>
    </row>
    <row r="110" spans="1:19" s="3" customFormat="1" ht="60" customHeight="1" x14ac:dyDescent="0.2">
      <c r="A110" s="4">
        <v>2024</v>
      </c>
      <c r="B110" s="7">
        <v>45474</v>
      </c>
      <c r="C110" s="7">
        <v>45565</v>
      </c>
      <c r="D110" s="4" t="s">
        <v>500</v>
      </c>
      <c r="E110" s="4" t="s">
        <v>501</v>
      </c>
      <c r="F110" s="4" t="s">
        <v>56</v>
      </c>
      <c r="G110" s="4" t="s">
        <v>500</v>
      </c>
      <c r="H110" s="4" t="s">
        <v>502</v>
      </c>
      <c r="I110" s="4" t="s">
        <v>57</v>
      </c>
      <c r="J110" s="4" t="s">
        <v>58</v>
      </c>
      <c r="K110" s="4" t="s">
        <v>65</v>
      </c>
      <c r="L110" s="4" t="s">
        <v>503</v>
      </c>
      <c r="M110" s="4" t="s">
        <v>503</v>
      </c>
      <c r="N110" s="5">
        <f>100%/4*3</f>
        <v>0.75</v>
      </c>
      <c r="O110" s="4" t="s">
        <v>52</v>
      </c>
      <c r="P110" s="4" t="s">
        <v>355</v>
      </c>
      <c r="Q110" s="4" t="s">
        <v>60</v>
      </c>
      <c r="R110" s="7">
        <v>45595</v>
      </c>
      <c r="S110" s="4" t="s">
        <v>703</v>
      </c>
    </row>
    <row r="111" spans="1:19" s="3" customFormat="1" ht="60" customHeight="1" x14ac:dyDescent="0.2">
      <c r="A111" s="4">
        <v>2024</v>
      </c>
      <c r="B111" s="7">
        <v>45474</v>
      </c>
      <c r="C111" s="7">
        <v>45565</v>
      </c>
      <c r="D111" s="4" t="s">
        <v>504</v>
      </c>
      <c r="E111" s="4" t="s">
        <v>505</v>
      </c>
      <c r="F111" s="4" t="s">
        <v>56</v>
      </c>
      <c r="G111" s="4" t="s">
        <v>504</v>
      </c>
      <c r="H111" s="4" t="s">
        <v>506</v>
      </c>
      <c r="I111" s="4" t="s">
        <v>57</v>
      </c>
      <c r="J111" s="4" t="s">
        <v>72</v>
      </c>
      <c r="K111" s="4" t="s">
        <v>507</v>
      </c>
      <c r="L111" s="4" t="s">
        <v>508</v>
      </c>
      <c r="M111" s="4" t="s">
        <v>508</v>
      </c>
      <c r="N111" s="6">
        <f>40%/4*3</f>
        <v>0.30000000000000004</v>
      </c>
      <c r="O111" s="4" t="s">
        <v>52</v>
      </c>
      <c r="P111" s="4" t="s">
        <v>355</v>
      </c>
      <c r="Q111" s="4" t="s">
        <v>60</v>
      </c>
      <c r="R111" s="7">
        <v>45595</v>
      </c>
      <c r="S111" s="4" t="s">
        <v>703</v>
      </c>
    </row>
    <row r="112" spans="1:19" s="3" customFormat="1" ht="60" customHeight="1" x14ac:dyDescent="0.2">
      <c r="A112" s="4">
        <v>2024</v>
      </c>
      <c r="B112" s="7">
        <v>45474</v>
      </c>
      <c r="C112" s="7">
        <v>45565</v>
      </c>
      <c r="D112" s="4" t="s">
        <v>509</v>
      </c>
      <c r="E112" s="4" t="s">
        <v>510</v>
      </c>
      <c r="F112" s="4" t="s">
        <v>56</v>
      </c>
      <c r="G112" s="4" t="s">
        <v>509</v>
      </c>
      <c r="H112" s="4" t="s">
        <v>511</v>
      </c>
      <c r="I112" s="4" t="s">
        <v>57</v>
      </c>
      <c r="J112" s="4" t="s">
        <v>72</v>
      </c>
      <c r="K112" s="4" t="s">
        <v>65</v>
      </c>
      <c r="L112" s="4" t="s">
        <v>512</v>
      </c>
      <c r="M112" s="4" t="s">
        <v>512</v>
      </c>
      <c r="N112" s="5">
        <f>100%/4*3</f>
        <v>0.75</v>
      </c>
      <c r="O112" s="4" t="s">
        <v>52</v>
      </c>
      <c r="P112" s="4" t="s">
        <v>359</v>
      </c>
      <c r="Q112" s="4" t="s">
        <v>60</v>
      </c>
      <c r="R112" s="7">
        <v>45595</v>
      </c>
      <c r="S112" s="4" t="s">
        <v>703</v>
      </c>
    </row>
    <row r="113" spans="1:19" s="3" customFormat="1" ht="60" customHeight="1" x14ac:dyDescent="0.2">
      <c r="A113" s="4">
        <v>2024</v>
      </c>
      <c r="B113" s="7">
        <v>45474</v>
      </c>
      <c r="C113" s="7">
        <v>45565</v>
      </c>
      <c r="D113" s="4" t="s">
        <v>513</v>
      </c>
      <c r="E113" s="4" t="s">
        <v>514</v>
      </c>
      <c r="F113" s="4" t="s">
        <v>56</v>
      </c>
      <c r="G113" s="4" t="s">
        <v>513</v>
      </c>
      <c r="H113" s="4" t="s">
        <v>515</v>
      </c>
      <c r="I113" s="4" t="s">
        <v>57</v>
      </c>
      <c r="J113" s="4" t="s">
        <v>72</v>
      </c>
      <c r="K113" s="4" t="s">
        <v>507</v>
      </c>
      <c r="L113" s="4" t="s">
        <v>516</v>
      </c>
      <c r="M113" s="4" t="s">
        <v>516</v>
      </c>
      <c r="N113" s="6">
        <f>40%/4*3</f>
        <v>0.30000000000000004</v>
      </c>
      <c r="O113" s="4" t="s">
        <v>52</v>
      </c>
      <c r="P113" s="4" t="s">
        <v>355</v>
      </c>
      <c r="Q113" s="4" t="s">
        <v>60</v>
      </c>
      <c r="R113" s="7">
        <v>45595</v>
      </c>
      <c r="S113" s="4" t="s">
        <v>703</v>
      </c>
    </row>
    <row r="114" spans="1:19" s="3" customFormat="1" ht="60" customHeight="1" x14ac:dyDescent="0.2">
      <c r="A114" s="4">
        <v>2024</v>
      </c>
      <c r="B114" s="7">
        <v>45474</v>
      </c>
      <c r="C114" s="7">
        <v>45565</v>
      </c>
      <c r="D114" s="4" t="s">
        <v>517</v>
      </c>
      <c r="E114" s="4" t="s">
        <v>518</v>
      </c>
      <c r="F114" s="4" t="s">
        <v>56</v>
      </c>
      <c r="G114" s="4" t="s">
        <v>517</v>
      </c>
      <c r="H114" s="4" t="s">
        <v>519</v>
      </c>
      <c r="I114" s="4" t="s">
        <v>57</v>
      </c>
      <c r="J114" s="4" t="s">
        <v>72</v>
      </c>
      <c r="K114" s="4" t="s">
        <v>92</v>
      </c>
      <c r="L114" s="4" t="s">
        <v>520</v>
      </c>
      <c r="M114" s="4" t="s">
        <v>520</v>
      </c>
      <c r="N114" s="6">
        <f t="shared" ref="N114:N116" si="14">80%/4*3</f>
        <v>0.60000000000000009</v>
      </c>
      <c r="O114" s="4" t="s">
        <v>52</v>
      </c>
      <c r="P114" s="4" t="s">
        <v>359</v>
      </c>
      <c r="Q114" s="4" t="s">
        <v>60</v>
      </c>
      <c r="R114" s="7">
        <v>45595</v>
      </c>
      <c r="S114" s="4" t="s">
        <v>703</v>
      </c>
    </row>
    <row r="115" spans="1:19" s="3" customFormat="1" ht="60" customHeight="1" x14ac:dyDescent="0.2">
      <c r="A115" s="4">
        <v>2024</v>
      </c>
      <c r="B115" s="7">
        <v>45474</v>
      </c>
      <c r="C115" s="7">
        <v>45565</v>
      </c>
      <c r="D115" s="4" t="s">
        <v>521</v>
      </c>
      <c r="E115" s="4" t="s">
        <v>522</v>
      </c>
      <c r="F115" s="4" t="s">
        <v>56</v>
      </c>
      <c r="G115" s="4" t="s">
        <v>521</v>
      </c>
      <c r="H115" s="4" t="s">
        <v>523</v>
      </c>
      <c r="I115" s="4" t="s">
        <v>57</v>
      </c>
      <c r="J115" s="4" t="s">
        <v>72</v>
      </c>
      <c r="K115" s="4" t="s">
        <v>92</v>
      </c>
      <c r="L115" s="4" t="s">
        <v>524</v>
      </c>
      <c r="M115" s="4" t="s">
        <v>524</v>
      </c>
      <c r="N115" s="6">
        <f t="shared" si="14"/>
        <v>0.60000000000000009</v>
      </c>
      <c r="O115" s="4" t="s">
        <v>52</v>
      </c>
      <c r="P115" s="4" t="s">
        <v>359</v>
      </c>
      <c r="Q115" s="4" t="s">
        <v>60</v>
      </c>
      <c r="R115" s="7">
        <v>45595</v>
      </c>
      <c r="S115" s="4" t="s">
        <v>703</v>
      </c>
    </row>
    <row r="116" spans="1:19" s="3" customFormat="1" ht="60" customHeight="1" x14ac:dyDescent="0.2">
      <c r="A116" s="4">
        <v>2024</v>
      </c>
      <c r="B116" s="7">
        <v>45474</v>
      </c>
      <c r="C116" s="7">
        <v>45565</v>
      </c>
      <c r="D116" s="4" t="s">
        <v>525</v>
      </c>
      <c r="E116" s="4" t="s">
        <v>526</v>
      </c>
      <c r="F116" s="4" t="s">
        <v>56</v>
      </c>
      <c r="G116" s="4" t="s">
        <v>525</v>
      </c>
      <c r="H116" s="4" t="s">
        <v>527</v>
      </c>
      <c r="I116" s="4" t="s">
        <v>57</v>
      </c>
      <c r="J116" s="4" t="s">
        <v>58</v>
      </c>
      <c r="K116" s="4" t="s">
        <v>65</v>
      </c>
      <c r="L116" s="4" t="s">
        <v>528</v>
      </c>
      <c r="M116" s="4" t="s">
        <v>528</v>
      </c>
      <c r="N116" s="6">
        <f t="shared" si="14"/>
        <v>0.60000000000000009</v>
      </c>
      <c r="O116" s="4" t="s">
        <v>52</v>
      </c>
      <c r="P116" s="4" t="s">
        <v>529</v>
      </c>
      <c r="Q116" s="4" t="s">
        <v>60</v>
      </c>
      <c r="R116" s="7">
        <v>45595</v>
      </c>
      <c r="S116" s="4" t="s">
        <v>703</v>
      </c>
    </row>
    <row r="117" spans="1:19" s="3" customFormat="1" ht="60" customHeight="1" x14ac:dyDescent="0.2">
      <c r="A117" s="4">
        <v>2024</v>
      </c>
      <c r="B117" s="7">
        <v>45474</v>
      </c>
      <c r="C117" s="7">
        <v>45565</v>
      </c>
      <c r="D117" s="4" t="s">
        <v>530</v>
      </c>
      <c r="E117" s="4" t="s">
        <v>531</v>
      </c>
      <c r="F117" s="4" t="s">
        <v>56</v>
      </c>
      <c r="G117" s="4" t="s">
        <v>530</v>
      </c>
      <c r="H117" s="4" t="s">
        <v>532</v>
      </c>
      <c r="I117" s="4" t="s">
        <v>57</v>
      </c>
      <c r="J117" s="4" t="s">
        <v>58</v>
      </c>
      <c r="K117" s="4" t="s">
        <v>65</v>
      </c>
      <c r="L117" s="4" t="s">
        <v>533</v>
      </c>
      <c r="M117" s="4" t="s">
        <v>533</v>
      </c>
      <c r="N117" s="5">
        <f t="shared" ref="N117:N118" si="15">100%/4*3</f>
        <v>0.75</v>
      </c>
      <c r="O117" s="4" t="s">
        <v>52</v>
      </c>
      <c r="P117" s="4" t="s">
        <v>529</v>
      </c>
      <c r="Q117" s="4" t="s">
        <v>60</v>
      </c>
      <c r="R117" s="7">
        <v>45595</v>
      </c>
      <c r="S117" s="4" t="s">
        <v>703</v>
      </c>
    </row>
    <row r="118" spans="1:19" s="3" customFormat="1" ht="60" customHeight="1" x14ac:dyDescent="0.2">
      <c r="A118" s="4">
        <v>2024</v>
      </c>
      <c r="B118" s="7">
        <v>45474</v>
      </c>
      <c r="C118" s="7">
        <v>45565</v>
      </c>
      <c r="D118" s="4" t="s">
        <v>534</v>
      </c>
      <c r="E118" s="4" t="s">
        <v>535</v>
      </c>
      <c r="F118" s="4" t="s">
        <v>56</v>
      </c>
      <c r="G118" s="4" t="s">
        <v>534</v>
      </c>
      <c r="H118" s="4" t="s">
        <v>536</v>
      </c>
      <c r="I118" s="4" t="s">
        <v>57</v>
      </c>
      <c r="J118" s="4" t="s">
        <v>72</v>
      </c>
      <c r="K118" s="4" t="s">
        <v>65</v>
      </c>
      <c r="L118" s="4" t="s">
        <v>537</v>
      </c>
      <c r="M118" s="4" t="s">
        <v>537</v>
      </c>
      <c r="N118" s="5">
        <f t="shared" si="15"/>
        <v>0.75</v>
      </c>
      <c r="O118" s="4" t="s">
        <v>52</v>
      </c>
      <c r="P118" s="4" t="s">
        <v>529</v>
      </c>
      <c r="Q118" s="4" t="s">
        <v>60</v>
      </c>
      <c r="R118" s="7">
        <v>45595</v>
      </c>
      <c r="S118" s="4" t="s">
        <v>703</v>
      </c>
    </row>
    <row r="119" spans="1:19" s="3" customFormat="1" ht="60" customHeight="1" x14ac:dyDescent="0.2">
      <c r="A119" s="4">
        <v>2024</v>
      </c>
      <c r="B119" s="7">
        <v>45474</v>
      </c>
      <c r="C119" s="7">
        <v>45565</v>
      </c>
      <c r="D119" s="4" t="s">
        <v>538</v>
      </c>
      <c r="E119" s="4" t="s">
        <v>539</v>
      </c>
      <c r="F119" s="4" t="s">
        <v>56</v>
      </c>
      <c r="G119" s="4" t="s">
        <v>538</v>
      </c>
      <c r="H119" s="4" t="s">
        <v>540</v>
      </c>
      <c r="I119" s="4" t="s">
        <v>57</v>
      </c>
      <c r="J119" s="4" t="s">
        <v>72</v>
      </c>
      <c r="K119" s="4" t="s">
        <v>65</v>
      </c>
      <c r="L119" s="4" t="s">
        <v>541</v>
      </c>
      <c r="M119" s="4" t="s">
        <v>541</v>
      </c>
      <c r="N119" s="6">
        <v>0.45</v>
      </c>
      <c r="O119" s="4" t="s">
        <v>52</v>
      </c>
      <c r="P119" s="4" t="s">
        <v>529</v>
      </c>
      <c r="Q119" s="4" t="s">
        <v>60</v>
      </c>
      <c r="R119" s="7">
        <v>45595</v>
      </c>
      <c r="S119" s="4" t="s">
        <v>703</v>
      </c>
    </row>
    <row r="120" spans="1:19" s="3" customFormat="1" ht="60" customHeight="1" x14ac:dyDescent="0.2">
      <c r="A120" s="4">
        <v>2024</v>
      </c>
      <c r="B120" s="7">
        <v>45474</v>
      </c>
      <c r="C120" s="7">
        <v>45565</v>
      </c>
      <c r="D120" s="4" t="s">
        <v>542</v>
      </c>
      <c r="E120" s="4" t="s">
        <v>543</v>
      </c>
      <c r="F120" s="4" t="s">
        <v>56</v>
      </c>
      <c r="G120" s="4" t="s">
        <v>542</v>
      </c>
      <c r="H120" s="4" t="s">
        <v>544</v>
      </c>
      <c r="I120" s="4" t="s">
        <v>57</v>
      </c>
      <c r="J120" s="4" t="s">
        <v>72</v>
      </c>
      <c r="K120" s="4" t="s">
        <v>65</v>
      </c>
      <c r="L120" s="4" t="s">
        <v>545</v>
      </c>
      <c r="M120" s="4" t="s">
        <v>545</v>
      </c>
      <c r="N120" s="5">
        <f>100%/4*3</f>
        <v>0.75</v>
      </c>
      <c r="O120" s="4" t="s">
        <v>52</v>
      </c>
      <c r="P120" s="4" t="s">
        <v>529</v>
      </c>
      <c r="Q120" s="4" t="s">
        <v>60</v>
      </c>
      <c r="R120" s="7">
        <v>45595</v>
      </c>
      <c r="S120" s="4" t="s">
        <v>703</v>
      </c>
    </row>
    <row r="121" spans="1:19" s="3" customFormat="1" ht="60" customHeight="1" x14ac:dyDescent="0.2">
      <c r="A121" s="4">
        <v>2024</v>
      </c>
      <c r="B121" s="7">
        <v>45474</v>
      </c>
      <c r="C121" s="7">
        <v>45565</v>
      </c>
      <c r="D121" s="4" t="s">
        <v>546</v>
      </c>
      <c r="E121" s="4" t="s">
        <v>547</v>
      </c>
      <c r="F121" s="4" t="s">
        <v>56</v>
      </c>
      <c r="G121" s="4" t="s">
        <v>546</v>
      </c>
      <c r="H121" s="4" t="s">
        <v>548</v>
      </c>
      <c r="I121" s="4" t="s">
        <v>57</v>
      </c>
      <c r="J121" s="4" t="s">
        <v>58</v>
      </c>
      <c r="K121" s="4" t="s">
        <v>92</v>
      </c>
      <c r="L121" s="4" t="s">
        <v>549</v>
      </c>
      <c r="M121" s="4" t="s">
        <v>549</v>
      </c>
      <c r="N121" s="6">
        <f t="shared" ref="N121:N122" si="16">70%/4*3</f>
        <v>0.52499999999999991</v>
      </c>
      <c r="O121" s="4" t="s">
        <v>52</v>
      </c>
      <c r="P121" s="4" t="s">
        <v>529</v>
      </c>
      <c r="Q121" s="4" t="s">
        <v>60</v>
      </c>
      <c r="R121" s="7">
        <v>45595</v>
      </c>
      <c r="S121" s="4" t="s">
        <v>703</v>
      </c>
    </row>
    <row r="122" spans="1:19" s="3" customFormat="1" ht="60" customHeight="1" x14ac:dyDescent="0.2">
      <c r="A122" s="4">
        <v>2024</v>
      </c>
      <c r="B122" s="7">
        <v>45474</v>
      </c>
      <c r="C122" s="7">
        <v>45565</v>
      </c>
      <c r="D122" s="4" t="s">
        <v>550</v>
      </c>
      <c r="E122" s="4" t="s">
        <v>551</v>
      </c>
      <c r="F122" s="4" t="s">
        <v>56</v>
      </c>
      <c r="G122" s="4" t="s">
        <v>550</v>
      </c>
      <c r="H122" s="4" t="s">
        <v>552</v>
      </c>
      <c r="I122" s="4" t="s">
        <v>57</v>
      </c>
      <c r="J122" s="4" t="s">
        <v>58</v>
      </c>
      <c r="K122" s="4" t="s">
        <v>92</v>
      </c>
      <c r="L122" s="4" t="s">
        <v>553</v>
      </c>
      <c r="M122" s="4" t="s">
        <v>553</v>
      </c>
      <c r="N122" s="6">
        <f t="shared" si="16"/>
        <v>0.52499999999999991</v>
      </c>
      <c r="O122" s="4" t="s">
        <v>53</v>
      </c>
      <c r="P122" s="4" t="s">
        <v>529</v>
      </c>
      <c r="Q122" s="4" t="s">
        <v>60</v>
      </c>
      <c r="R122" s="7">
        <v>45595</v>
      </c>
      <c r="S122" s="4" t="s">
        <v>703</v>
      </c>
    </row>
    <row r="123" spans="1:19" s="3" customFormat="1" ht="60" customHeight="1" x14ac:dyDescent="0.2">
      <c r="A123" s="4">
        <v>2024</v>
      </c>
      <c r="B123" s="7">
        <v>45474</v>
      </c>
      <c r="C123" s="7">
        <v>45565</v>
      </c>
      <c r="D123" s="4" t="s">
        <v>554</v>
      </c>
      <c r="E123" s="4" t="s">
        <v>555</v>
      </c>
      <c r="F123" s="4" t="s">
        <v>56</v>
      </c>
      <c r="G123" s="4" t="s">
        <v>554</v>
      </c>
      <c r="H123" s="4" t="s">
        <v>556</v>
      </c>
      <c r="I123" s="4" t="s">
        <v>57</v>
      </c>
      <c r="J123" s="4" t="s">
        <v>72</v>
      </c>
      <c r="K123" s="4" t="s">
        <v>65</v>
      </c>
      <c r="L123" s="4" t="s">
        <v>557</v>
      </c>
      <c r="M123" s="4" t="s">
        <v>557</v>
      </c>
      <c r="N123" s="5">
        <f>100%/4*3</f>
        <v>0.75</v>
      </c>
      <c r="O123" s="4" t="s">
        <v>53</v>
      </c>
      <c r="P123" s="4" t="s">
        <v>529</v>
      </c>
      <c r="Q123" s="4" t="s">
        <v>60</v>
      </c>
      <c r="R123" s="7">
        <v>45595</v>
      </c>
      <c r="S123" s="4" t="s">
        <v>703</v>
      </c>
    </row>
    <row r="124" spans="1:19" s="3" customFormat="1" ht="60" customHeight="1" x14ac:dyDescent="0.2">
      <c r="A124" s="4">
        <v>2024</v>
      </c>
      <c r="B124" s="7">
        <v>45474</v>
      </c>
      <c r="C124" s="7">
        <v>45565</v>
      </c>
      <c r="D124" s="4" t="s">
        <v>558</v>
      </c>
      <c r="E124" s="4" t="s">
        <v>559</v>
      </c>
      <c r="F124" s="4" t="s">
        <v>56</v>
      </c>
      <c r="G124" s="4" t="s">
        <v>558</v>
      </c>
      <c r="H124" s="4" t="s">
        <v>560</v>
      </c>
      <c r="I124" s="4" t="s">
        <v>57</v>
      </c>
      <c r="J124" s="4" t="s">
        <v>72</v>
      </c>
      <c r="K124" s="4" t="s">
        <v>92</v>
      </c>
      <c r="L124" s="4" t="s">
        <v>561</v>
      </c>
      <c r="M124" s="4" t="s">
        <v>561</v>
      </c>
      <c r="N124" s="6">
        <f>70%/4*3</f>
        <v>0.52499999999999991</v>
      </c>
      <c r="O124" s="4" t="s">
        <v>53</v>
      </c>
      <c r="P124" s="4" t="s">
        <v>529</v>
      </c>
      <c r="Q124" s="4" t="s">
        <v>60</v>
      </c>
      <c r="R124" s="7">
        <v>45595</v>
      </c>
      <c r="S124" s="4" t="s">
        <v>703</v>
      </c>
    </row>
    <row r="125" spans="1:19" s="3" customFormat="1" ht="60" customHeight="1" x14ac:dyDescent="0.2">
      <c r="A125" s="4">
        <v>2024</v>
      </c>
      <c r="B125" s="7">
        <v>45474</v>
      </c>
      <c r="C125" s="7">
        <v>45565</v>
      </c>
      <c r="D125" s="4" t="s">
        <v>774</v>
      </c>
      <c r="E125" s="4" t="s">
        <v>562</v>
      </c>
      <c r="F125" s="4" t="s">
        <v>56</v>
      </c>
      <c r="G125" s="4" t="s">
        <v>774</v>
      </c>
      <c r="H125" s="4" t="s">
        <v>779</v>
      </c>
      <c r="I125" s="4" t="s">
        <v>57</v>
      </c>
      <c r="J125" s="4" t="s">
        <v>58</v>
      </c>
      <c r="K125" s="4" t="s">
        <v>706</v>
      </c>
      <c r="L125" s="4" t="s">
        <v>753</v>
      </c>
      <c r="M125" s="4" t="s">
        <v>753</v>
      </c>
      <c r="N125" s="4" t="s">
        <v>714</v>
      </c>
      <c r="O125" s="4" t="s">
        <v>52</v>
      </c>
      <c r="P125" s="4" t="s">
        <v>776</v>
      </c>
      <c r="Q125" s="4" t="s">
        <v>60</v>
      </c>
      <c r="R125" s="7">
        <v>45595</v>
      </c>
      <c r="S125" s="4" t="s">
        <v>703</v>
      </c>
    </row>
    <row r="126" spans="1:19" s="3" customFormat="1" ht="60" customHeight="1" x14ac:dyDescent="0.2">
      <c r="A126" s="4">
        <v>2024</v>
      </c>
      <c r="B126" s="7">
        <v>45474</v>
      </c>
      <c r="C126" s="7">
        <v>45565</v>
      </c>
      <c r="D126" s="4" t="s">
        <v>563</v>
      </c>
      <c r="E126" s="4" t="s">
        <v>564</v>
      </c>
      <c r="F126" s="4" t="s">
        <v>56</v>
      </c>
      <c r="G126" s="4" t="s">
        <v>563</v>
      </c>
      <c r="H126" s="4" t="s">
        <v>738</v>
      </c>
      <c r="I126" s="4" t="s">
        <v>57</v>
      </c>
      <c r="J126" s="4" t="s">
        <v>58</v>
      </c>
      <c r="K126" s="4" t="s">
        <v>706</v>
      </c>
      <c r="L126" s="4" t="s">
        <v>754</v>
      </c>
      <c r="M126" s="4" t="s">
        <v>754</v>
      </c>
      <c r="N126" s="4" t="s">
        <v>714</v>
      </c>
      <c r="O126" s="4" t="s">
        <v>52</v>
      </c>
      <c r="P126" s="4" t="s">
        <v>777</v>
      </c>
      <c r="Q126" s="4" t="s">
        <v>60</v>
      </c>
      <c r="R126" s="7">
        <v>45595</v>
      </c>
      <c r="S126" s="4" t="s">
        <v>703</v>
      </c>
    </row>
    <row r="127" spans="1:19" s="3" customFormat="1" ht="60" customHeight="1" x14ac:dyDescent="0.2">
      <c r="A127" s="4">
        <v>2024</v>
      </c>
      <c r="B127" s="7">
        <v>45474</v>
      </c>
      <c r="C127" s="7">
        <v>45565</v>
      </c>
      <c r="D127" s="4" t="s">
        <v>565</v>
      </c>
      <c r="E127" s="4" t="s">
        <v>566</v>
      </c>
      <c r="F127" s="4" t="s">
        <v>56</v>
      </c>
      <c r="G127" s="4" t="s">
        <v>565</v>
      </c>
      <c r="H127" s="4" t="s">
        <v>567</v>
      </c>
      <c r="I127" s="4" t="s">
        <v>57</v>
      </c>
      <c r="J127" s="4" t="s">
        <v>72</v>
      </c>
      <c r="K127" s="4" t="s">
        <v>65</v>
      </c>
      <c r="L127" s="4" t="s">
        <v>754</v>
      </c>
      <c r="M127" s="4" t="s">
        <v>754</v>
      </c>
      <c r="N127" s="4" t="s">
        <v>714</v>
      </c>
      <c r="O127" s="4" t="s">
        <v>52</v>
      </c>
      <c r="P127" s="4" t="s">
        <v>568</v>
      </c>
      <c r="Q127" s="4" t="s">
        <v>60</v>
      </c>
      <c r="R127" s="7">
        <v>45595</v>
      </c>
      <c r="S127" s="4" t="s">
        <v>703</v>
      </c>
    </row>
    <row r="128" spans="1:19" s="3" customFormat="1" ht="60" customHeight="1" x14ac:dyDescent="0.2">
      <c r="A128" s="4">
        <v>2024</v>
      </c>
      <c r="B128" s="7">
        <v>45474</v>
      </c>
      <c r="C128" s="7">
        <v>45565</v>
      </c>
      <c r="D128" s="4" t="s">
        <v>569</v>
      </c>
      <c r="E128" s="4" t="s">
        <v>570</v>
      </c>
      <c r="F128" s="4" t="s">
        <v>56</v>
      </c>
      <c r="G128" s="4" t="s">
        <v>569</v>
      </c>
      <c r="H128" s="4" t="s">
        <v>571</v>
      </c>
      <c r="I128" s="4" t="s">
        <v>57</v>
      </c>
      <c r="J128" s="4" t="s">
        <v>72</v>
      </c>
      <c r="K128" s="4" t="s">
        <v>92</v>
      </c>
      <c r="L128" s="4" t="s">
        <v>572</v>
      </c>
      <c r="M128" s="4" t="s">
        <v>572</v>
      </c>
      <c r="N128" s="5">
        <f t="shared" ref="N128:N130" si="17">100%/4*3</f>
        <v>0.75</v>
      </c>
      <c r="O128" s="4" t="s">
        <v>52</v>
      </c>
      <c r="P128" s="4" t="s">
        <v>568</v>
      </c>
      <c r="Q128" s="4" t="s">
        <v>60</v>
      </c>
      <c r="R128" s="7">
        <v>45595</v>
      </c>
      <c r="S128" s="4" t="s">
        <v>703</v>
      </c>
    </row>
    <row r="129" spans="1:19" s="3" customFormat="1" ht="60" customHeight="1" x14ac:dyDescent="0.2">
      <c r="A129" s="4">
        <v>2024</v>
      </c>
      <c r="B129" s="7">
        <v>45474</v>
      </c>
      <c r="C129" s="7">
        <v>45565</v>
      </c>
      <c r="D129" s="4" t="s">
        <v>573</v>
      </c>
      <c r="E129" s="4" t="s">
        <v>574</v>
      </c>
      <c r="F129" s="4" t="s">
        <v>56</v>
      </c>
      <c r="G129" s="4" t="s">
        <v>573</v>
      </c>
      <c r="H129" s="4" t="s">
        <v>575</v>
      </c>
      <c r="I129" s="4" t="s">
        <v>57</v>
      </c>
      <c r="J129" s="4" t="s">
        <v>72</v>
      </c>
      <c r="K129" s="4" t="s">
        <v>79</v>
      </c>
      <c r="L129" s="4" t="s">
        <v>576</v>
      </c>
      <c r="M129" s="4" t="s">
        <v>576</v>
      </c>
      <c r="N129" s="5">
        <f t="shared" si="17"/>
        <v>0.75</v>
      </c>
      <c r="O129" s="4" t="s">
        <v>52</v>
      </c>
      <c r="P129" s="4" t="s">
        <v>568</v>
      </c>
      <c r="Q129" s="4" t="s">
        <v>60</v>
      </c>
      <c r="R129" s="7">
        <v>45595</v>
      </c>
      <c r="S129" s="4" t="s">
        <v>703</v>
      </c>
    </row>
    <row r="130" spans="1:19" s="3" customFormat="1" ht="60" customHeight="1" x14ac:dyDescent="0.2">
      <c r="A130" s="4">
        <v>2024</v>
      </c>
      <c r="B130" s="7">
        <v>45474</v>
      </c>
      <c r="C130" s="7">
        <v>45565</v>
      </c>
      <c r="D130" s="4" t="s">
        <v>577</v>
      </c>
      <c r="E130" s="4" t="s">
        <v>578</v>
      </c>
      <c r="F130" s="4" t="s">
        <v>56</v>
      </c>
      <c r="G130" s="4" t="s">
        <v>577</v>
      </c>
      <c r="H130" s="4" t="s">
        <v>579</v>
      </c>
      <c r="I130" s="4" t="s">
        <v>57</v>
      </c>
      <c r="J130" s="4" t="s">
        <v>72</v>
      </c>
      <c r="K130" s="4">
        <v>1</v>
      </c>
      <c r="L130" s="4" t="s">
        <v>580</v>
      </c>
      <c r="M130" s="4" t="s">
        <v>580</v>
      </c>
      <c r="N130" s="5">
        <f t="shared" si="17"/>
        <v>0.75</v>
      </c>
      <c r="O130" s="4" t="s">
        <v>52</v>
      </c>
      <c r="P130" s="4" t="s">
        <v>568</v>
      </c>
      <c r="Q130" s="4" t="s">
        <v>60</v>
      </c>
      <c r="R130" s="7">
        <v>45595</v>
      </c>
      <c r="S130" s="4" t="s">
        <v>703</v>
      </c>
    </row>
    <row r="131" spans="1:19" s="3" customFormat="1" ht="60" customHeight="1" x14ac:dyDescent="0.2">
      <c r="A131" s="4">
        <v>2024</v>
      </c>
      <c r="B131" s="7">
        <v>45474</v>
      </c>
      <c r="C131" s="7">
        <v>45565</v>
      </c>
      <c r="D131" s="4" t="s">
        <v>581</v>
      </c>
      <c r="E131" s="4" t="s">
        <v>582</v>
      </c>
      <c r="F131" s="4" t="s">
        <v>56</v>
      </c>
      <c r="G131" s="4" t="s">
        <v>581</v>
      </c>
      <c r="H131" s="4" t="s">
        <v>583</v>
      </c>
      <c r="I131" s="4" t="s">
        <v>57</v>
      </c>
      <c r="J131" s="4" t="s">
        <v>72</v>
      </c>
      <c r="K131" s="4">
        <v>0.1</v>
      </c>
      <c r="L131" s="4" t="s">
        <v>584</v>
      </c>
      <c r="M131" s="4" t="s">
        <v>584</v>
      </c>
      <c r="N131" s="6">
        <f>10%/4*3</f>
        <v>7.5000000000000011E-2</v>
      </c>
      <c r="O131" s="4" t="s">
        <v>52</v>
      </c>
      <c r="P131" s="4" t="s">
        <v>777</v>
      </c>
      <c r="Q131" s="4" t="s">
        <v>60</v>
      </c>
      <c r="R131" s="7">
        <v>45595</v>
      </c>
      <c r="S131" s="4" t="s">
        <v>703</v>
      </c>
    </row>
    <row r="132" spans="1:19" s="3" customFormat="1" ht="60" customHeight="1" x14ac:dyDescent="0.2">
      <c r="A132" s="4">
        <v>2024</v>
      </c>
      <c r="B132" s="7">
        <v>45474</v>
      </c>
      <c r="C132" s="7">
        <v>45565</v>
      </c>
      <c r="D132" s="4" t="s">
        <v>585</v>
      </c>
      <c r="E132" s="4" t="s">
        <v>586</v>
      </c>
      <c r="F132" s="4" t="s">
        <v>56</v>
      </c>
      <c r="G132" s="4" t="s">
        <v>585</v>
      </c>
      <c r="H132" s="4" t="s">
        <v>587</v>
      </c>
      <c r="I132" s="4" t="s">
        <v>57</v>
      </c>
      <c r="J132" s="4" t="s">
        <v>72</v>
      </c>
      <c r="K132" s="4" t="s">
        <v>65</v>
      </c>
      <c r="L132" s="4" t="s">
        <v>588</v>
      </c>
      <c r="M132" s="4" t="s">
        <v>588</v>
      </c>
      <c r="N132" s="5">
        <f t="shared" ref="N132:N133" si="18">100%/4*3</f>
        <v>0.75</v>
      </c>
      <c r="O132" s="4" t="s">
        <v>52</v>
      </c>
      <c r="P132" s="4" t="s">
        <v>589</v>
      </c>
      <c r="Q132" s="4" t="s">
        <v>60</v>
      </c>
      <c r="R132" s="7">
        <v>45595</v>
      </c>
      <c r="S132" s="4" t="s">
        <v>703</v>
      </c>
    </row>
    <row r="133" spans="1:19" s="3" customFormat="1" ht="60" customHeight="1" x14ac:dyDescent="0.2">
      <c r="A133" s="4">
        <v>2024</v>
      </c>
      <c r="B133" s="7">
        <v>45474</v>
      </c>
      <c r="C133" s="7">
        <v>45565</v>
      </c>
      <c r="D133" s="4" t="s">
        <v>590</v>
      </c>
      <c r="E133" s="4" t="s">
        <v>591</v>
      </c>
      <c r="F133" s="4" t="s">
        <v>56</v>
      </c>
      <c r="G133" s="4" t="s">
        <v>590</v>
      </c>
      <c r="H133" s="4" t="s">
        <v>592</v>
      </c>
      <c r="I133" s="4" t="s">
        <v>57</v>
      </c>
      <c r="J133" s="4" t="s">
        <v>72</v>
      </c>
      <c r="K133" s="4" t="s">
        <v>92</v>
      </c>
      <c r="L133" s="4" t="s">
        <v>593</v>
      </c>
      <c r="M133" s="4" t="s">
        <v>593</v>
      </c>
      <c r="N133" s="5">
        <f t="shared" si="18"/>
        <v>0.75</v>
      </c>
      <c r="O133" s="4" t="s">
        <v>52</v>
      </c>
      <c r="P133" s="4" t="s">
        <v>568</v>
      </c>
      <c r="Q133" s="4" t="s">
        <v>60</v>
      </c>
      <c r="R133" s="7">
        <v>45595</v>
      </c>
      <c r="S133" s="4" t="s">
        <v>703</v>
      </c>
    </row>
    <row r="134" spans="1:19" s="3" customFormat="1" ht="60" customHeight="1" x14ac:dyDescent="0.2">
      <c r="A134" s="4">
        <v>2024</v>
      </c>
      <c r="B134" s="7">
        <v>45474</v>
      </c>
      <c r="C134" s="7">
        <v>45565</v>
      </c>
      <c r="D134" s="4" t="s">
        <v>594</v>
      </c>
      <c r="E134" s="4" t="s">
        <v>595</v>
      </c>
      <c r="F134" s="4" t="s">
        <v>56</v>
      </c>
      <c r="G134" s="4" t="s">
        <v>594</v>
      </c>
      <c r="H134" s="4" t="s">
        <v>596</v>
      </c>
      <c r="I134" s="4" t="s">
        <v>57</v>
      </c>
      <c r="J134" s="4" t="s">
        <v>72</v>
      </c>
      <c r="K134" s="4" t="s">
        <v>92</v>
      </c>
      <c r="L134" s="4" t="s">
        <v>597</v>
      </c>
      <c r="M134" s="4" t="s">
        <v>597</v>
      </c>
      <c r="N134" s="6">
        <f>80%/4*3</f>
        <v>0.60000000000000009</v>
      </c>
      <c r="O134" s="4" t="s">
        <v>52</v>
      </c>
      <c r="P134" s="4" t="s">
        <v>568</v>
      </c>
      <c r="Q134" s="4" t="s">
        <v>60</v>
      </c>
      <c r="R134" s="7">
        <v>45595</v>
      </c>
      <c r="S134" s="4" t="s">
        <v>703</v>
      </c>
    </row>
    <row r="135" spans="1:19" s="3" customFormat="1" ht="60" customHeight="1" x14ac:dyDescent="0.2">
      <c r="A135" s="4">
        <v>2024</v>
      </c>
      <c r="B135" s="7">
        <v>45474</v>
      </c>
      <c r="C135" s="7">
        <v>45565</v>
      </c>
      <c r="D135" s="4" t="s">
        <v>598</v>
      </c>
      <c r="E135" s="4" t="s">
        <v>292</v>
      </c>
      <c r="F135" s="4" t="s">
        <v>56</v>
      </c>
      <c r="G135" s="4" t="s">
        <v>598</v>
      </c>
      <c r="H135" s="4" t="s">
        <v>731</v>
      </c>
      <c r="I135" s="4" t="s">
        <v>57</v>
      </c>
      <c r="J135" s="4" t="s">
        <v>58</v>
      </c>
      <c r="K135" s="4" t="s">
        <v>446</v>
      </c>
      <c r="L135" s="4" t="s">
        <v>599</v>
      </c>
      <c r="M135" s="4" t="s">
        <v>599</v>
      </c>
      <c r="N135" s="6">
        <f>7%/4*3</f>
        <v>5.2500000000000005E-2</v>
      </c>
      <c r="O135" s="4" t="s">
        <v>52</v>
      </c>
      <c r="P135" s="4" t="s">
        <v>375</v>
      </c>
      <c r="Q135" s="4" t="s">
        <v>60</v>
      </c>
      <c r="R135" s="7">
        <v>45595</v>
      </c>
      <c r="S135" s="4" t="s">
        <v>703</v>
      </c>
    </row>
    <row r="136" spans="1:19" s="3" customFormat="1" ht="60" customHeight="1" x14ac:dyDescent="0.2">
      <c r="A136" s="4">
        <v>2024</v>
      </c>
      <c r="B136" s="7">
        <v>45474</v>
      </c>
      <c r="C136" s="7">
        <v>45565</v>
      </c>
      <c r="D136" s="4" t="s">
        <v>600</v>
      </c>
      <c r="E136" s="4" t="s">
        <v>601</v>
      </c>
      <c r="F136" s="4" t="s">
        <v>56</v>
      </c>
      <c r="G136" s="4" t="s">
        <v>600</v>
      </c>
      <c r="H136" s="4" t="s">
        <v>602</v>
      </c>
      <c r="I136" s="4" t="s">
        <v>57</v>
      </c>
      <c r="J136" s="4" t="s">
        <v>58</v>
      </c>
      <c r="K136" s="4" t="s">
        <v>446</v>
      </c>
      <c r="L136" s="4" t="s">
        <v>599</v>
      </c>
      <c r="M136" s="4" t="s">
        <v>599</v>
      </c>
      <c r="N136" s="6">
        <f>7%/4*3</f>
        <v>5.2500000000000005E-2</v>
      </c>
      <c r="O136" s="4" t="s">
        <v>52</v>
      </c>
      <c r="P136" s="4" t="s">
        <v>375</v>
      </c>
      <c r="Q136" s="4" t="s">
        <v>60</v>
      </c>
      <c r="R136" s="7">
        <v>45595</v>
      </c>
      <c r="S136" s="4" t="s">
        <v>703</v>
      </c>
    </row>
    <row r="137" spans="1:19" s="3" customFormat="1" ht="60" customHeight="1" x14ac:dyDescent="0.2">
      <c r="A137" s="4">
        <v>2024</v>
      </c>
      <c r="B137" s="7">
        <v>45474</v>
      </c>
      <c r="C137" s="7">
        <v>45565</v>
      </c>
      <c r="D137" s="4" t="s">
        <v>603</v>
      </c>
      <c r="E137" s="4" t="s">
        <v>604</v>
      </c>
      <c r="F137" s="4" t="s">
        <v>56</v>
      </c>
      <c r="G137" s="4" t="s">
        <v>603</v>
      </c>
      <c r="H137" s="4" t="s">
        <v>605</v>
      </c>
      <c r="I137" s="4" t="s">
        <v>57</v>
      </c>
      <c r="J137" s="4" t="s">
        <v>72</v>
      </c>
      <c r="K137" s="4" t="s">
        <v>79</v>
      </c>
      <c r="L137" s="4" t="s">
        <v>606</v>
      </c>
      <c r="M137" s="4" t="s">
        <v>606</v>
      </c>
      <c r="N137" s="5">
        <f>100%/4*3</f>
        <v>0.75</v>
      </c>
      <c r="O137" s="4" t="s">
        <v>52</v>
      </c>
      <c r="P137" s="4" t="s">
        <v>375</v>
      </c>
      <c r="Q137" s="4" t="s">
        <v>60</v>
      </c>
      <c r="R137" s="7">
        <v>45595</v>
      </c>
      <c r="S137" s="4" t="s">
        <v>703</v>
      </c>
    </row>
    <row r="138" spans="1:19" s="3" customFormat="1" ht="60" customHeight="1" x14ac:dyDescent="0.2">
      <c r="A138" s="4">
        <v>2024</v>
      </c>
      <c r="B138" s="7">
        <v>45474</v>
      </c>
      <c r="C138" s="7">
        <v>45565</v>
      </c>
      <c r="D138" s="4" t="s">
        <v>607</v>
      </c>
      <c r="E138" s="4" t="s">
        <v>608</v>
      </c>
      <c r="F138" s="4" t="s">
        <v>56</v>
      </c>
      <c r="G138" s="4" t="s">
        <v>607</v>
      </c>
      <c r="H138" s="4" t="s">
        <v>609</v>
      </c>
      <c r="I138" s="4" t="s">
        <v>57</v>
      </c>
      <c r="J138" s="4" t="s">
        <v>72</v>
      </c>
      <c r="K138" s="4" t="s">
        <v>610</v>
      </c>
      <c r="L138" s="4" t="s">
        <v>611</v>
      </c>
      <c r="M138" s="4" t="s">
        <v>611</v>
      </c>
      <c r="N138" s="6">
        <f t="shared" ref="N138:N139" si="19">20%/4*3</f>
        <v>0.15000000000000002</v>
      </c>
      <c r="O138" s="4" t="s">
        <v>52</v>
      </c>
      <c r="P138" s="4" t="s">
        <v>375</v>
      </c>
      <c r="Q138" s="4" t="s">
        <v>60</v>
      </c>
      <c r="R138" s="7">
        <v>45595</v>
      </c>
      <c r="S138" s="4" t="s">
        <v>703</v>
      </c>
    </row>
    <row r="139" spans="1:19" s="3" customFormat="1" ht="60" customHeight="1" x14ac:dyDescent="0.2">
      <c r="A139" s="4">
        <v>2024</v>
      </c>
      <c r="B139" s="7">
        <v>45474</v>
      </c>
      <c r="C139" s="7">
        <v>45565</v>
      </c>
      <c r="D139" s="4" t="s">
        <v>612</v>
      </c>
      <c r="E139" s="4" t="s">
        <v>613</v>
      </c>
      <c r="F139" s="4" t="s">
        <v>56</v>
      </c>
      <c r="G139" s="4" t="s">
        <v>612</v>
      </c>
      <c r="H139" s="4" t="s">
        <v>614</v>
      </c>
      <c r="I139" s="4" t="s">
        <v>57</v>
      </c>
      <c r="J139" s="4" t="s">
        <v>72</v>
      </c>
      <c r="K139" s="4" t="s">
        <v>610</v>
      </c>
      <c r="L139" s="4" t="s">
        <v>615</v>
      </c>
      <c r="M139" s="4" t="s">
        <v>615</v>
      </c>
      <c r="N139" s="6">
        <f t="shared" si="19"/>
        <v>0.15000000000000002</v>
      </c>
      <c r="O139" s="4" t="s">
        <v>52</v>
      </c>
      <c r="P139" s="4" t="s">
        <v>375</v>
      </c>
      <c r="Q139" s="4" t="s">
        <v>60</v>
      </c>
      <c r="R139" s="7">
        <v>45595</v>
      </c>
      <c r="S139" s="4" t="s">
        <v>703</v>
      </c>
    </row>
    <row r="140" spans="1:19" s="3" customFormat="1" ht="60" customHeight="1" x14ac:dyDescent="0.2">
      <c r="A140" s="4">
        <v>2024</v>
      </c>
      <c r="B140" s="7">
        <v>45474</v>
      </c>
      <c r="C140" s="7">
        <v>45565</v>
      </c>
      <c r="D140" s="4" t="s">
        <v>616</v>
      </c>
      <c r="E140" s="4" t="s">
        <v>617</v>
      </c>
      <c r="F140" s="4" t="s">
        <v>56</v>
      </c>
      <c r="G140" s="4" t="s">
        <v>616</v>
      </c>
      <c r="H140" s="4" t="s">
        <v>618</v>
      </c>
      <c r="I140" s="4" t="s">
        <v>57</v>
      </c>
      <c r="J140" s="4" t="s">
        <v>58</v>
      </c>
      <c r="K140" s="4" t="s">
        <v>65</v>
      </c>
      <c r="L140" s="4" t="s">
        <v>619</v>
      </c>
      <c r="M140" s="4" t="s">
        <v>619</v>
      </c>
      <c r="N140" s="5">
        <f t="shared" ref="N140:N141" si="20">100%/4*3</f>
        <v>0.75</v>
      </c>
      <c r="O140" s="4" t="s">
        <v>52</v>
      </c>
      <c r="P140" s="4" t="s">
        <v>445</v>
      </c>
      <c r="Q140" s="4" t="s">
        <v>60</v>
      </c>
      <c r="R140" s="7">
        <v>45595</v>
      </c>
      <c r="S140" s="4" t="s">
        <v>703</v>
      </c>
    </row>
    <row r="141" spans="1:19" s="3" customFormat="1" ht="60" customHeight="1" x14ac:dyDescent="0.2">
      <c r="A141" s="4">
        <v>2024</v>
      </c>
      <c r="B141" s="7">
        <v>45474</v>
      </c>
      <c r="C141" s="7">
        <v>45565</v>
      </c>
      <c r="D141" s="4" t="s">
        <v>620</v>
      </c>
      <c r="E141" s="4" t="s">
        <v>621</v>
      </c>
      <c r="F141" s="4" t="s">
        <v>56</v>
      </c>
      <c r="G141" s="4" t="s">
        <v>620</v>
      </c>
      <c r="H141" s="4" t="s">
        <v>622</v>
      </c>
      <c r="I141" s="4" t="s">
        <v>57</v>
      </c>
      <c r="J141" s="4" t="s">
        <v>58</v>
      </c>
      <c r="K141" s="4" t="s">
        <v>65</v>
      </c>
      <c r="L141" s="4" t="s">
        <v>623</v>
      </c>
      <c r="M141" s="4" t="s">
        <v>623</v>
      </c>
      <c r="N141" s="5">
        <f t="shared" si="20"/>
        <v>0.75</v>
      </c>
      <c r="O141" s="4" t="s">
        <v>52</v>
      </c>
      <c r="P141" s="4" t="s">
        <v>445</v>
      </c>
      <c r="Q141" s="4" t="s">
        <v>60</v>
      </c>
      <c r="R141" s="7">
        <v>45595</v>
      </c>
      <c r="S141" s="4" t="s">
        <v>703</v>
      </c>
    </row>
    <row r="142" spans="1:19" s="3" customFormat="1" ht="60" customHeight="1" x14ac:dyDescent="0.2">
      <c r="A142" s="4">
        <v>2024</v>
      </c>
      <c r="B142" s="7">
        <v>45474</v>
      </c>
      <c r="C142" s="7">
        <v>45565</v>
      </c>
      <c r="D142" s="4" t="s">
        <v>624</v>
      </c>
      <c r="E142" s="4" t="s">
        <v>625</v>
      </c>
      <c r="F142" s="4" t="s">
        <v>56</v>
      </c>
      <c r="G142" s="4" t="s">
        <v>624</v>
      </c>
      <c r="H142" s="4" t="s">
        <v>626</v>
      </c>
      <c r="I142" s="4" t="s">
        <v>57</v>
      </c>
      <c r="J142" s="4" t="s">
        <v>72</v>
      </c>
      <c r="K142" s="4" t="s">
        <v>627</v>
      </c>
      <c r="L142" s="4" t="s">
        <v>794</v>
      </c>
      <c r="M142" s="4" t="s">
        <v>794</v>
      </c>
      <c r="N142" s="6">
        <f>16.96%/4*3</f>
        <v>0.12720000000000001</v>
      </c>
      <c r="O142" s="4" t="s">
        <v>52</v>
      </c>
      <c r="P142" s="4" t="s">
        <v>445</v>
      </c>
      <c r="Q142" s="4" t="s">
        <v>60</v>
      </c>
      <c r="R142" s="7">
        <v>45595</v>
      </c>
      <c r="S142" s="4" t="s">
        <v>703</v>
      </c>
    </row>
    <row r="143" spans="1:19" s="3" customFormat="1" ht="60" customHeight="1" x14ac:dyDescent="0.2">
      <c r="A143" s="4">
        <v>2024</v>
      </c>
      <c r="B143" s="7">
        <v>45474</v>
      </c>
      <c r="C143" s="7">
        <v>45565</v>
      </c>
      <c r="D143" s="4" t="s">
        <v>628</v>
      </c>
      <c r="E143" s="4" t="s">
        <v>629</v>
      </c>
      <c r="F143" s="4" t="s">
        <v>56</v>
      </c>
      <c r="G143" s="4" t="s">
        <v>628</v>
      </c>
      <c r="H143" s="4" t="s">
        <v>630</v>
      </c>
      <c r="I143" s="4" t="s">
        <v>57</v>
      </c>
      <c r="J143" s="4" t="s">
        <v>72</v>
      </c>
      <c r="K143" s="4" t="s">
        <v>65</v>
      </c>
      <c r="L143" s="4" t="s">
        <v>631</v>
      </c>
      <c r="M143" s="4" t="s">
        <v>631</v>
      </c>
      <c r="N143" s="5">
        <f>100%/4*3</f>
        <v>0.75</v>
      </c>
      <c r="O143" s="4" t="s">
        <v>52</v>
      </c>
      <c r="P143" s="4" t="s">
        <v>445</v>
      </c>
      <c r="Q143" s="4" t="s">
        <v>60</v>
      </c>
      <c r="R143" s="7">
        <v>45595</v>
      </c>
      <c r="S143" s="4" t="s">
        <v>703</v>
      </c>
    </row>
    <row r="144" spans="1:19" s="3" customFormat="1" ht="60" customHeight="1" x14ac:dyDescent="0.2">
      <c r="A144" s="4">
        <v>2024</v>
      </c>
      <c r="B144" s="7">
        <v>45474</v>
      </c>
      <c r="C144" s="7">
        <v>45565</v>
      </c>
      <c r="D144" s="4" t="s">
        <v>632</v>
      </c>
      <c r="E144" s="4" t="s">
        <v>633</v>
      </c>
      <c r="F144" s="4" t="s">
        <v>56</v>
      </c>
      <c r="G144" s="4" t="s">
        <v>632</v>
      </c>
      <c r="H144" s="4" t="s">
        <v>634</v>
      </c>
      <c r="I144" s="4" t="s">
        <v>57</v>
      </c>
      <c r="J144" s="4" t="s">
        <v>58</v>
      </c>
      <c r="K144" s="4" t="s">
        <v>635</v>
      </c>
      <c r="L144" s="4" t="s">
        <v>636</v>
      </c>
      <c r="M144" s="4" t="s">
        <v>636</v>
      </c>
      <c r="N144" s="6">
        <f>35%/4*3</f>
        <v>0.26249999999999996</v>
      </c>
      <c r="O144" s="4" t="s">
        <v>52</v>
      </c>
      <c r="P144" s="4" t="s">
        <v>637</v>
      </c>
      <c r="Q144" s="4" t="s">
        <v>60</v>
      </c>
      <c r="R144" s="7">
        <v>45595</v>
      </c>
      <c r="S144" s="4" t="s">
        <v>703</v>
      </c>
    </row>
    <row r="145" spans="1:19" s="3" customFormat="1" ht="60" customHeight="1" x14ac:dyDescent="0.2">
      <c r="A145" s="4">
        <v>2024</v>
      </c>
      <c r="B145" s="7">
        <v>45474</v>
      </c>
      <c r="C145" s="7">
        <v>45565</v>
      </c>
      <c r="D145" s="4" t="s">
        <v>638</v>
      </c>
      <c r="E145" s="4" t="s">
        <v>639</v>
      </c>
      <c r="F145" s="4" t="s">
        <v>56</v>
      </c>
      <c r="G145" s="4" t="s">
        <v>638</v>
      </c>
      <c r="H145" s="4" t="s">
        <v>640</v>
      </c>
      <c r="I145" s="4" t="s">
        <v>57</v>
      </c>
      <c r="J145" s="4" t="s">
        <v>58</v>
      </c>
      <c r="K145" s="4" t="s">
        <v>641</v>
      </c>
      <c r="L145" s="4" t="s">
        <v>642</v>
      </c>
      <c r="M145" s="4" t="s">
        <v>642</v>
      </c>
      <c r="N145" s="6">
        <f>40%/4*3</f>
        <v>0.30000000000000004</v>
      </c>
      <c r="O145" s="4" t="s">
        <v>52</v>
      </c>
      <c r="P145" s="4" t="s">
        <v>643</v>
      </c>
      <c r="Q145" s="4" t="s">
        <v>60</v>
      </c>
      <c r="R145" s="7">
        <v>45595</v>
      </c>
      <c r="S145" s="4" t="s">
        <v>703</v>
      </c>
    </row>
    <row r="146" spans="1:19" s="3" customFormat="1" ht="60" customHeight="1" x14ac:dyDescent="0.2">
      <c r="A146" s="4">
        <v>2024</v>
      </c>
      <c r="B146" s="7">
        <v>45474</v>
      </c>
      <c r="C146" s="7">
        <v>45565</v>
      </c>
      <c r="D146" s="4" t="s">
        <v>644</v>
      </c>
      <c r="E146" s="4" t="s">
        <v>645</v>
      </c>
      <c r="F146" s="4" t="s">
        <v>56</v>
      </c>
      <c r="G146" s="4" t="s">
        <v>644</v>
      </c>
      <c r="H146" s="4" t="s">
        <v>646</v>
      </c>
      <c r="I146" s="4" t="s">
        <v>57</v>
      </c>
      <c r="J146" s="4" t="s">
        <v>72</v>
      </c>
      <c r="K146" s="4" t="s">
        <v>92</v>
      </c>
      <c r="L146" s="4" t="s">
        <v>647</v>
      </c>
      <c r="M146" s="4" t="s">
        <v>647</v>
      </c>
      <c r="N146" s="5">
        <f>100%/4*3</f>
        <v>0.75</v>
      </c>
      <c r="O146" s="4" t="s">
        <v>52</v>
      </c>
      <c r="P146" s="4" t="s">
        <v>420</v>
      </c>
      <c r="Q146" s="4" t="s">
        <v>60</v>
      </c>
      <c r="R146" s="7">
        <v>45595</v>
      </c>
      <c r="S146" s="4" t="s">
        <v>703</v>
      </c>
    </row>
    <row r="147" spans="1:19" s="3" customFormat="1" ht="60" customHeight="1" x14ac:dyDescent="0.2">
      <c r="A147" s="4">
        <v>2024</v>
      </c>
      <c r="B147" s="7">
        <v>45474</v>
      </c>
      <c r="C147" s="7">
        <v>45565</v>
      </c>
      <c r="D147" s="4" t="s">
        <v>648</v>
      </c>
      <c r="E147" s="4" t="s">
        <v>649</v>
      </c>
      <c r="F147" s="4" t="s">
        <v>56</v>
      </c>
      <c r="G147" s="4" t="s">
        <v>648</v>
      </c>
      <c r="H147" s="4" t="s">
        <v>650</v>
      </c>
      <c r="I147" s="4" t="s">
        <v>57</v>
      </c>
      <c r="J147" s="4" t="s">
        <v>72</v>
      </c>
      <c r="K147" s="4" t="s">
        <v>651</v>
      </c>
      <c r="L147" s="4" t="s">
        <v>796</v>
      </c>
      <c r="M147" s="4" t="s">
        <v>796</v>
      </c>
      <c r="N147" s="8">
        <f>66%/4*3</f>
        <v>0.495</v>
      </c>
      <c r="O147" s="4" t="s">
        <v>52</v>
      </c>
      <c r="P147" s="4" t="s">
        <v>637</v>
      </c>
      <c r="Q147" s="4" t="s">
        <v>60</v>
      </c>
      <c r="R147" s="7">
        <v>45595</v>
      </c>
      <c r="S147" s="4" t="s">
        <v>703</v>
      </c>
    </row>
    <row r="148" spans="1:19" s="3" customFormat="1" ht="60" customHeight="1" x14ac:dyDescent="0.2">
      <c r="A148" s="4">
        <v>2024</v>
      </c>
      <c r="B148" s="7">
        <v>45474</v>
      </c>
      <c r="C148" s="7">
        <v>45565</v>
      </c>
      <c r="D148" s="4" t="s">
        <v>652</v>
      </c>
      <c r="E148" s="4" t="s">
        <v>653</v>
      </c>
      <c r="F148" s="4" t="s">
        <v>56</v>
      </c>
      <c r="G148" s="4" t="s">
        <v>652</v>
      </c>
      <c r="H148" s="4" t="s">
        <v>654</v>
      </c>
      <c r="I148" s="4" t="s">
        <v>57</v>
      </c>
      <c r="J148" s="4" t="s">
        <v>72</v>
      </c>
      <c r="K148" s="4" t="s">
        <v>65</v>
      </c>
      <c r="L148" s="4" t="s">
        <v>655</v>
      </c>
      <c r="M148" s="4" t="s">
        <v>655</v>
      </c>
      <c r="N148" s="5">
        <f t="shared" ref="N148:N151" si="21">100%/4*3</f>
        <v>0.75</v>
      </c>
      <c r="O148" s="4" t="s">
        <v>52</v>
      </c>
      <c r="P148" s="4" t="s">
        <v>656</v>
      </c>
      <c r="Q148" s="4" t="s">
        <v>60</v>
      </c>
      <c r="R148" s="7">
        <v>45595</v>
      </c>
      <c r="S148" s="4" t="s">
        <v>703</v>
      </c>
    </row>
    <row r="149" spans="1:19" s="3" customFormat="1" ht="60" customHeight="1" x14ac:dyDescent="0.2">
      <c r="A149" s="4">
        <v>2024</v>
      </c>
      <c r="B149" s="7">
        <v>45474</v>
      </c>
      <c r="C149" s="7">
        <v>45565</v>
      </c>
      <c r="D149" s="4" t="s">
        <v>657</v>
      </c>
      <c r="E149" s="4" t="s">
        <v>658</v>
      </c>
      <c r="F149" s="4" t="s">
        <v>56</v>
      </c>
      <c r="G149" s="4" t="s">
        <v>659</v>
      </c>
      <c r="H149" s="4" t="s">
        <v>660</v>
      </c>
      <c r="I149" s="4" t="s">
        <v>57</v>
      </c>
      <c r="J149" s="4" t="s">
        <v>72</v>
      </c>
      <c r="K149" s="4" t="s">
        <v>65</v>
      </c>
      <c r="L149" s="4" t="s">
        <v>799</v>
      </c>
      <c r="M149" s="4" t="s">
        <v>799</v>
      </c>
      <c r="N149" s="5">
        <f t="shared" si="21"/>
        <v>0.75</v>
      </c>
      <c r="O149" s="4" t="s">
        <v>52</v>
      </c>
      <c r="P149" s="4" t="s">
        <v>420</v>
      </c>
      <c r="Q149" s="4" t="s">
        <v>60</v>
      </c>
      <c r="R149" s="7">
        <v>45595</v>
      </c>
      <c r="S149" s="4" t="s">
        <v>703</v>
      </c>
    </row>
    <row r="150" spans="1:19" s="3" customFormat="1" ht="60" customHeight="1" x14ac:dyDescent="0.2">
      <c r="A150" s="4">
        <v>2024</v>
      </c>
      <c r="B150" s="7">
        <v>45474</v>
      </c>
      <c r="C150" s="7">
        <v>45565</v>
      </c>
      <c r="D150" s="4" t="s">
        <v>661</v>
      </c>
      <c r="E150" s="4" t="s">
        <v>662</v>
      </c>
      <c r="F150" s="4" t="s">
        <v>56</v>
      </c>
      <c r="G150" s="4" t="s">
        <v>663</v>
      </c>
      <c r="H150" s="4" t="s">
        <v>664</v>
      </c>
      <c r="I150" s="4" t="s">
        <v>57</v>
      </c>
      <c r="J150" s="4" t="s">
        <v>72</v>
      </c>
      <c r="K150" s="4" t="s">
        <v>665</v>
      </c>
      <c r="L150" s="4" t="s">
        <v>666</v>
      </c>
      <c r="M150" s="4" t="s">
        <v>666</v>
      </c>
      <c r="N150" s="5">
        <f t="shared" si="21"/>
        <v>0.75</v>
      </c>
      <c r="O150" s="4" t="s">
        <v>52</v>
      </c>
      <c r="P150" s="4" t="s">
        <v>637</v>
      </c>
      <c r="Q150" s="4" t="s">
        <v>60</v>
      </c>
      <c r="R150" s="7">
        <v>45595</v>
      </c>
      <c r="S150" s="4" t="s">
        <v>703</v>
      </c>
    </row>
    <row r="151" spans="1:19" s="3" customFormat="1" ht="60" customHeight="1" x14ac:dyDescent="0.2">
      <c r="A151" s="4">
        <v>2024</v>
      </c>
      <c r="B151" s="7">
        <v>45474</v>
      </c>
      <c r="C151" s="7">
        <v>45565</v>
      </c>
      <c r="D151" s="4" t="s">
        <v>667</v>
      </c>
      <c r="E151" s="4" t="s">
        <v>668</v>
      </c>
      <c r="F151" s="4" t="s">
        <v>56</v>
      </c>
      <c r="G151" s="4" t="s">
        <v>669</v>
      </c>
      <c r="H151" s="4" t="s">
        <v>670</v>
      </c>
      <c r="I151" s="4" t="s">
        <v>57</v>
      </c>
      <c r="J151" s="4" t="s">
        <v>72</v>
      </c>
      <c r="K151" s="4" t="s">
        <v>671</v>
      </c>
      <c r="L151" s="4" t="s">
        <v>672</v>
      </c>
      <c r="M151" s="4" t="s">
        <v>672</v>
      </c>
      <c r="N151" s="5">
        <f t="shared" si="21"/>
        <v>0.75</v>
      </c>
      <c r="O151" s="4" t="s">
        <v>52</v>
      </c>
      <c r="P151" s="4" t="s">
        <v>637</v>
      </c>
      <c r="Q151" s="4" t="s">
        <v>60</v>
      </c>
      <c r="R151" s="7">
        <v>45595</v>
      </c>
      <c r="S151" s="4" t="s">
        <v>703</v>
      </c>
    </row>
    <row r="152" spans="1:19" s="3" customFormat="1" ht="60" customHeight="1" x14ac:dyDescent="0.2">
      <c r="A152" s="4">
        <v>2024</v>
      </c>
      <c r="B152" s="7">
        <v>45474</v>
      </c>
      <c r="C152" s="7">
        <v>45565</v>
      </c>
      <c r="D152" s="4" t="s">
        <v>673</v>
      </c>
      <c r="E152" s="4" t="s">
        <v>674</v>
      </c>
      <c r="F152" s="4" t="s">
        <v>56</v>
      </c>
      <c r="G152" s="4" t="s">
        <v>675</v>
      </c>
      <c r="H152" s="4" t="s">
        <v>676</v>
      </c>
      <c r="I152" s="4" t="s">
        <v>57</v>
      </c>
      <c r="J152" s="4" t="s">
        <v>72</v>
      </c>
      <c r="K152" s="4" t="s">
        <v>677</v>
      </c>
      <c r="L152" s="4" t="s">
        <v>793</v>
      </c>
      <c r="M152" s="4" t="s">
        <v>793</v>
      </c>
      <c r="N152" s="6">
        <f>9.71%/4*3</f>
        <v>7.2825000000000001E-2</v>
      </c>
      <c r="O152" s="4" t="s">
        <v>52</v>
      </c>
      <c r="P152" s="4" t="s">
        <v>656</v>
      </c>
      <c r="Q152" s="4" t="s">
        <v>60</v>
      </c>
      <c r="R152" s="7">
        <v>45595</v>
      </c>
      <c r="S152" s="4" t="s">
        <v>703</v>
      </c>
    </row>
    <row r="153" spans="1:19" s="3" customFormat="1" ht="60" customHeight="1" x14ac:dyDescent="0.2">
      <c r="A153" s="4">
        <v>2024</v>
      </c>
      <c r="B153" s="7">
        <v>45474</v>
      </c>
      <c r="C153" s="7">
        <v>45565</v>
      </c>
      <c r="D153" s="4" t="s">
        <v>678</v>
      </c>
      <c r="E153" s="4" t="s">
        <v>679</v>
      </c>
      <c r="F153" s="4" t="s">
        <v>56</v>
      </c>
      <c r="G153" s="4" t="s">
        <v>680</v>
      </c>
      <c r="H153" s="4" t="s">
        <v>681</v>
      </c>
      <c r="I153" s="4" t="s">
        <v>57</v>
      </c>
      <c r="J153" s="4" t="s">
        <v>58</v>
      </c>
      <c r="K153" s="4" t="s">
        <v>401</v>
      </c>
      <c r="L153" s="4" t="s">
        <v>682</v>
      </c>
      <c r="M153" s="4" t="s">
        <v>682</v>
      </c>
      <c r="N153" s="6">
        <f>5%/4*3</f>
        <v>3.7500000000000006E-2</v>
      </c>
      <c r="O153" s="4" t="s">
        <v>52</v>
      </c>
      <c r="P153" s="4" t="s">
        <v>637</v>
      </c>
      <c r="Q153" s="4" t="s">
        <v>60</v>
      </c>
      <c r="R153" s="7">
        <v>45595</v>
      </c>
      <c r="S153" s="4" t="s">
        <v>703</v>
      </c>
    </row>
    <row r="154" spans="1:19" s="3" customFormat="1" ht="60" customHeight="1" x14ac:dyDescent="0.2">
      <c r="A154" s="4">
        <v>2024</v>
      </c>
      <c r="B154" s="7">
        <v>45474</v>
      </c>
      <c r="C154" s="7">
        <v>45565</v>
      </c>
      <c r="D154" s="4" t="s">
        <v>683</v>
      </c>
      <c r="E154" s="4" t="s">
        <v>684</v>
      </c>
      <c r="F154" s="4" t="s">
        <v>56</v>
      </c>
      <c r="G154" s="4" t="s">
        <v>685</v>
      </c>
      <c r="H154" s="4" t="s">
        <v>686</v>
      </c>
      <c r="I154" s="4" t="s">
        <v>57</v>
      </c>
      <c r="J154" s="4" t="s">
        <v>58</v>
      </c>
      <c r="K154" s="4" t="s">
        <v>401</v>
      </c>
      <c r="L154" s="4" t="s">
        <v>687</v>
      </c>
      <c r="M154" s="4" t="s">
        <v>687</v>
      </c>
      <c r="N154" s="6">
        <f>5%/4*3</f>
        <v>3.7500000000000006E-2</v>
      </c>
      <c r="O154" s="4" t="s">
        <v>52</v>
      </c>
      <c r="P154" s="4" t="s">
        <v>643</v>
      </c>
      <c r="Q154" s="4" t="s">
        <v>60</v>
      </c>
      <c r="R154" s="7">
        <v>45595</v>
      </c>
      <c r="S154" s="4" t="s">
        <v>703</v>
      </c>
    </row>
    <row r="155" spans="1:19" s="3" customFormat="1" ht="60" customHeight="1" x14ac:dyDescent="0.2">
      <c r="A155" s="4">
        <v>2024</v>
      </c>
      <c r="B155" s="7">
        <v>45474</v>
      </c>
      <c r="C155" s="7">
        <v>45565</v>
      </c>
      <c r="D155" s="4" t="s">
        <v>688</v>
      </c>
      <c r="E155" s="4" t="s">
        <v>689</v>
      </c>
      <c r="F155" s="4" t="s">
        <v>56</v>
      </c>
      <c r="G155" s="4" t="s">
        <v>690</v>
      </c>
      <c r="H155" s="4" t="s">
        <v>691</v>
      </c>
      <c r="I155" s="4" t="s">
        <v>57</v>
      </c>
      <c r="J155" s="4" t="s">
        <v>72</v>
      </c>
      <c r="K155" s="4" t="s">
        <v>92</v>
      </c>
      <c r="L155" s="4" t="s">
        <v>692</v>
      </c>
      <c r="M155" s="4" t="s">
        <v>692</v>
      </c>
      <c r="N155" s="5">
        <f t="shared" ref="N155:N157" si="22">100%/4*3</f>
        <v>0.75</v>
      </c>
      <c r="O155" s="4" t="s">
        <v>52</v>
      </c>
      <c r="P155" s="4" t="s">
        <v>420</v>
      </c>
      <c r="Q155" s="4" t="s">
        <v>60</v>
      </c>
      <c r="R155" s="7">
        <v>45595</v>
      </c>
      <c r="S155" s="4" t="s">
        <v>703</v>
      </c>
    </row>
    <row r="156" spans="1:19" s="3" customFormat="1" ht="60" customHeight="1" x14ac:dyDescent="0.2">
      <c r="A156" s="4">
        <v>2024</v>
      </c>
      <c r="B156" s="7">
        <v>45474</v>
      </c>
      <c r="C156" s="7">
        <v>45565</v>
      </c>
      <c r="D156" s="4" t="s">
        <v>693</v>
      </c>
      <c r="E156" s="4" t="s">
        <v>694</v>
      </c>
      <c r="F156" s="4" t="s">
        <v>56</v>
      </c>
      <c r="G156" s="4" t="s">
        <v>695</v>
      </c>
      <c r="H156" s="4" t="s">
        <v>696</v>
      </c>
      <c r="I156" s="4" t="s">
        <v>57</v>
      </c>
      <c r="J156" s="4" t="s">
        <v>72</v>
      </c>
      <c r="K156" s="4" t="s">
        <v>651</v>
      </c>
      <c r="L156" s="4" t="s">
        <v>697</v>
      </c>
      <c r="M156" s="4" t="s">
        <v>697</v>
      </c>
      <c r="N156" s="5">
        <f t="shared" si="22"/>
        <v>0.75</v>
      </c>
      <c r="O156" s="4" t="s">
        <v>52</v>
      </c>
      <c r="P156" s="4" t="s">
        <v>637</v>
      </c>
      <c r="Q156" s="4" t="s">
        <v>60</v>
      </c>
      <c r="R156" s="7">
        <v>45595</v>
      </c>
      <c r="S156" s="4" t="s">
        <v>703</v>
      </c>
    </row>
    <row r="157" spans="1:19" s="3" customFormat="1" ht="60" customHeight="1" x14ac:dyDescent="0.2">
      <c r="A157" s="4">
        <v>2024</v>
      </c>
      <c r="B157" s="7">
        <v>45474</v>
      </c>
      <c r="C157" s="7">
        <v>45565</v>
      </c>
      <c r="D157" s="4" t="s">
        <v>698</v>
      </c>
      <c r="E157" s="4" t="s">
        <v>699</v>
      </c>
      <c r="F157" s="4" t="s">
        <v>56</v>
      </c>
      <c r="G157" s="4" t="s">
        <v>700</v>
      </c>
      <c r="H157" s="4" t="s">
        <v>701</v>
      </c>
      <c r="I157" s="4" t="s">
        <v>57</v>
      </c>
      <c r="J157" s="4" t="s">
        <v>72</v>
      </c>
      <c r="K157" s="4" t="s">
        <v>671</v>
      </c>
      <c r="L157" s="4" t="s">
        <v>702</v>
      </c>
      <c r="M157" s="4" t="s">
        <v>702</v>
      </c>
      <c r="N157" s="5">
        <f t="shared" si="22"/>
        <v>0.75</v>
      </c>
      <c r="O157" s="4" t="s">
        <v>52</v>
      </c>
      <c r="P157" s="4" t="s">
        <v>637</v>
      </c>
      <c r="Q157" s="4" t="s">
        <v>60</v>
      </c>
      <c r="R157" s="7">
        <v>45595</v>
      </c>
      <c r="S157" s="4" t="s">
        <v>703</v>
      </c>
    </row>
  </sheetData>
  <autoFilter ref="A7:S15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2024-04-01T01:40:33Z</dcterms:created>
  <dcterms:modified xsi:type="dcterms:W3CDTF">2024-11-22T21:14:08Z</dcterms:modified>
</cp:coreProperties>
</file>