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16" sheetId="1" r:id="rId1"/>
  </sheets>
  <definedNames>
    <definedName name="_xlnm.Print_Area" localSheetId="0">'POA 16'!$A$1:$AS$95</definedName>
    <definedName name="_xlnm.Print_Titles" localSheetId="0">'POA 16'!$1:$5</definedName>
  </definedNames>
  <calcPr calcId="152511"/>
</workbook>
</file>

<file path=xl/calcChain.xml><?xml version="1.0" encoding="utf-8"?>
<calcChain xmlns="http://schemas.openxmlformats.org/spreadsheetml/2006/main">
  <c r="AS82" i="1" l="1"/>
  <c r="AF82" i="1"/>
  <c r="S82" i="1"/>
  <c r="AS81" i="1"/>
  <c r="AF81" i="1"/>
  <c r="S81" i="1"/>
  <c r="AS80" i="1"/>
  <c r="AS83" i="1" s="1"/>
  <c r="AS84" i="1" s="1"/>
  <c r="AF80" i="1"/>
  <c r="S80" i="1"/>
  <c r="AS78" i="1"/>
  <c r="AF78" i="1"/>
  <c r="S78" i="1"/>
  <c r="AS77" i="1"/>
  <c r="AS79" i="1" s="1"/>
  <c r="AF77" i="1"/>
  <c r="S77" i="1"/>
  <c r="AS75" i="1"/>
  <c r="AF75" i="1"/>
  <c r="S75" i="1"/>
  <c r="AS74" i="1"/>
  <c r="AF74" i="1"/>
  <c r="S74" i="1"/>
  <c r="AS73" i="1"/>
  <c r="AS76" i="1" s="1"/>
  <c r="AF73" i="1"/>
  <c r="S73" i="1"/>
  <c r="AS71" i="1"/>
  <c r="AF71" i="1"/>
  <c r="S71" i="1"/>
  <c r="AS67" i="1"/>
  <c r="AF67" i="1"/>
  <c r="S67" i="1"/>
  <c r="AS66" i="1"/>
  <c r="AF66" i="1"/>
  <c r="S66" i="1"/>
  <c r="AS64" i="1"/>
  <c r="AF64" i="1"/>
  <c r="S64" i="1"/>
  <c r="AS63" i="1"/>
  <c r="AF63" i="1"/>
  <c r="S63" i="1"/>
  <c r="AS61" i="1"/>
  <c r="AF61" i="1"/>
  <c r="S61" i="1"/>
  <c r="AS60" i="1"/>
  <c r="AF60" i="1"/>
  <c r="S60" i="1"/>
  <c r="AS59" i="1"/>
  <c r="AF59" i="1"/>
  <c r="S59" i="1"/>
  <c r="AS58" i="1"/>
  <c r="AF58" i="1"/>
  <c r="S58" i="1"/>
  <c r="AS57" i="1"/>
  <c r="AF57" i="1"/>
  <c r="S57" i="1"/>
  <c r="AS56" i="1"/>
  <c r="AF56" i="1"/>
  <c r="S56" i="1"/>
  <c r="AS55" i="1"/>
  <c r="AF55" i="1"/>
  <c r="S55" i="1"/>
  <c r="AS54" i="1"/>
  <c r="AF54" i="1"/>
  <c r="S54" i="1"/>
  <c r="AS53" i="1"/>
  <c r="AF53" i="1"/>
  <c r="S53" i="1"/>
  <c r="AS49" i="1"/>
  <c r="AF49" i="1"/>
  <c r="S49" i="1"/>
  <c r="AS48" i="1"/>
  <c r="AF48" i="1"/>
  <c r="S48" i="1"/>
  <c r="AS47" i="1"/>
  <c r="AF47" i="1"/>
  <c r="S47" i="1"/>
  <c r="AS46" i="1"/>
  <c r="AF46" i="1"/>
  <c r="S46" i="1"/>
  <c r="AS45" i="1"/>
  <c r="AF45" i="1"/>
  <c r="S45" i="1"/>
  <c r="AS44" i="1"/>
  <c r="AF44" i="1"/>
  <c r="S44" i="1"/>
  <c r="AS43" i="1"/>
  <c r="AF43" i="1"/>
  <c r="S43" i="1"/>
  <c r="AS42" i="1"/>
  <c r="AF42" i="1"/>
  <c r="S42" i="1"/>
  <c r="AS41" i="1"/>
  <c r="AF41" i="1"/>
  <c r="S41" i="1"/>
  <c r="AS38" i="1"/>
  <c r="AF38" i="1"/>
  <c r="S38" i="1"/>
  <c r="AS37" i="1"/>
  <c r="AF37" i="1"/>
  <c r="S37" i="1"/>
  <c r="AS36" i="1"/>
  <c r="AF36" i="1"/>
  <c r="S36" i="1"/>
  <c r="AS35" i="1"/>
  <c r="AF35" i="1"/>
  <c r="S35" i="1"/>
  <c r="AS72" i="1" l="1"/>
  <c r="AS65" i="1"/>
  <c r="AS62" i="1"/>
  <c r="AS39" i="1" l="1"/>
  <c r="AS40" i="1" s="1"/>
  <c r="C11" i="1" l="1"/>
  <c r="R11" i="1" s="1"/>
  <c r="C13" i="1"/>
  <c r="R13" i="1" s="1"/>
  <c r="AS85" i="1" l="1"/>
  <c r="R14" i="1"/>
</calcChain>
</file>

<file path=xl/sharedStrings.xml><?xml version="1.0" encoding="utf-8"?>
<sst xmlns="http://schemas.openxmlformats.org/spreadsheetml/2006/main" count="342" uniqueCount="147">
  <si>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</si>
  <si>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</si>
  <si>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</si>
  <si>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</si>
  <si>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</si>
  <si>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</si>
  <si>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</si>
  <si>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</si>
  <si>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</si>
  <si>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</si>
  <si>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</si>
  <si>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</si>
  <si>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</si>
  <si>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</si>
  <si>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</si>
  <si>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</si>
  <si>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</si>
  <si>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</si>
  <si>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</si>
  <si>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</si>
  <si>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</si>
  <si>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</si>
  <si>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</si>
  <si>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</si>
  <si>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</si>
  <si>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</si>
  <si>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</si>
  <si>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</si>
  <si>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</si>
  <si>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</si>
  <si>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</si>
  <si>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</si>
  <si>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Documento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</si>
  <si>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</si>
  <si>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</si>
  <si>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</si>
  <si>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</si>
  <si>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</si>
  <si>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</si>
  <si>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</si>
  <si>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</si>
  <si>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</si>
  <si>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</si>
  <si>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</si>
  <si>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Documentos</t>
  </si>
  <si>
    <t>SUBTOTAL FONDO GENERAL DE PARTICIPACIONES:</t>
  </si>
  <si>
    <t>DIRECCIÓN DE OBRAS PÚBLICAS</t>
  </si>
  <si>
    <t>FONDO DE APORTACIONES PARA LA INFRAESTRUCTURA SOCIAL MUNICIPAL (FAISM).        FONDO GENERAL DE PARTICIPACIONES.</t>
  </si>
  <si>
    <t>FONDO DE APORTACIONES PARA LA INFRAESTRUCTURA SOCIAL MUNICIPAL (FAISM).</t>
  </si>
  <si>
    <t>Dirección de Obras Públicas</t>
  </si>
  <si>
    <t>2. Desarrollo Social.</t>
  </si>
  <si>
    <t>2.2. Vivienda y servicios a la comunidad.</t>
  </si>
  <si>
    <t>2.2.1 Urbanización.</t>
  </si>
  <si>
    <t>Actualizar el sistema de información territorial y estadistica del municipio.</t>
  </si>
  <si>
    <t>Elaborar la propuesta de inversión del FAISM.</t>
  </si>
  <si>
    <t>Seguimiento a las acciones de la propuesta de inversión del FAISM.</t>
  </si>
  <si>
    <t>Acciones</t>
  </si>
  <si>
    <t>Integración de expedientes técnicos de las acciones de la propuesta de inversión del FAISM.</t>
  </si>
  <si>
    <t>SUBTOTAL DIRECCIÓN DE OBRAS PÚBLICAS:</t>
  </si>
  <si>
    <t>Obra</t>
  </si>
  <si>
    <t>SUBTOTAL DIRECCIÓN DE OBRAS PÚBLICAS; URBANIZACIÓN, PAVIMENTACION CON CONCRETO HIDRAULICO DE CALLES:</t>
  </si>
  <si>
    <t>325. arrendamiento de equipo de transporte</t>
  </si>
  <si>
    <t>Vehiculos</t>
  </si>
  <si>
    <t>Servicios</t>
  </si>
  <si>
    <t>339. servicios profesionales, científicos y técnicos integrales</t>
  </si>
  <si>
    <t>355. reparación y mantenimiento de equipo de transporte</t>
  </si>
  <si>
    <t>SUBTOTAL DIRECCIÓN DE OBRAS PÚBLICAS; GASTOS INDIRECTOS:</t>
  </si>
  <si>
    <t>SUBTOTAL FONDO DE APORTACIONES PARA LA INFRAESTRUCTURA SOCIAL MUNICIPAL (FAISM):</t>
  </si>
  <si>
    <t>35 habitantes</t>
  </si>
  <si>
    <t>18,381 habitantes</t>
  </si>
  <si>
    <t>SUBTOTAL DIRECCIÓN DE OBRAS PÚBLICAS; ELECTRIFICACIÓN:</t>
  </si>
  <si>
    <t>TOTAL DEL PROGRAMA 16. URBANIZACIÓN: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</si>
  <si>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</si>
  <si>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</si>
  <si>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</si>
  <si>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16.1.1 Planeación para eficientar la Obra Pública.                                                                                                                                                                                                                                                                                                     16.2.1 Implementar Programas y Proyectos que fortalezcan la Infraestructura Urbana, para la dotación de Servicios Básicos a la Población.</t>
  </si>
  <si>
    <t>16. Urbanización.</t>
  </si>
  <si>
    <t xml:space="preserve">16.1 Planeación de la Gestión de Obra Pública.                                                                                                                                                                                                                                                                                                                                               16.2 Agua Potable.                                                                                                                                                                                                                                                                                                                                                          16.3 Alcantarillado Sanitario y Saneamiento.                                                                                                                                                                                                                                                                                                       16.4 Electrificación.                                                                                                                                                                                                                                                                                                                                                                 16.5 Pavimentación.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</si>
  <si>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SUBTOTAL DIRECCIÓN DE OBRAS PÚBLICAS; URBANIZACIÓN, AGUA POTABLE:</t>
  </si>
  <si>
    <t xml:space="preserve">NOTA: </t>
  </si>
  <si>
    <t>EJE 2. DESARROLLO ECONÓMICO SOSTENIBLE</t>
  </si>
  <si>
    <t>Objetivo 2.13 Impulsar que las familias tengan acceso a los servicios básicos de agua potable, drenaje sanitario y saneamiento; en cantidad, calidad y disponibilidad.                                                                                                                                                                                                                                                                   Objetivo 2.15 Detonar el desarrollo de las regiones del estado de Guerrero.</t>
  </si>
  <si>
    <t xml:space="preserve">2.13.1 Implementar un programa para el bienestar y desarrollo sostenible, brindando acceso a los servicios básicos.                                                                                                                                                                                                                                            2.15.1 Reducir el rezago de vivienda mediante su mejoramiento, construcción y ampliación.
</t>
  </si>
  <si>
    <t>2.13.1.2 Establecer los mecanismos de coordinación con los Gobierno Federal y municipales, paras detonar el desarrollo de los servicios básicos.                                                                                                                                                                                                                                                                                                                                                                        2.13.1.7 Implementar la planeación estratégica, que permita atender el rezago histórico en materia de agua potable, drenaje sanitario y saneamiento.                                                                                                                                                                         2.15.1.2 Dotar de infraestructura básica a la vivienda (agua potable, drenaje y electrificación).</t>
  </si>
  <si>
    <t>ALINEACIÓN AL PLAN ESTATAL DE DESARROLLO  2021 - 2027.</t>
  </si>
  <si>
    <t>100 habitantes</t>
  </si>
  <si>
    <t>241 habitantes</t>
  </si>
  <si>
    <t>132 habitantes</t>
  </si>
  <si>
    <t>50 habitantes</t>
  </si>
  <si>
    <t>37 habitantes</t>
  </si>
  <si>
    <t>457 habitantes</t>
  </si>
  <si>
    <t>512 habitantes</t>
  </si>
  <si>
    <t>268 habitantes</t>
  </si>
  <si>
    <t>SUBTOTAL DIRECCIÓN DE OBRAS PÚBLICAS; URBANIZACIÓN, ESPACIO MULTIDEPORTIVO:</t>
  </si>
  <si>
    <t>3 habitantes</t>
  </si>
  <si>
    <t>250 habitantes</t>
  </si>
  <si>
    <t>150 habitantes</t>
  </si>
  <si>
    <t>120 habitantes</t>
  </si>
  <si>
    <t>180 habitantes</t>
  </si>
  <si>
    <t>90 habitantes</t>
  </si>
  <si>
    <t>110 habitantes</t>
  </si>
  <si>
    <t>80 habitantes</t>
  </si>
  <si>
    <t>287 habitantes</t>
  </si>
  <si>
    <t xml:space="preserve">PROGRAMA OPERATIVO ANUAL (POA) INICIAL EJERCICIO 2024. </t>
  </si>
  <si>
    <t>DOP/URB/005-24</t>
  </si>
  <si>
    <t>DOP/URB/006-24</t>
  </si>
  <si>
    <t>DOP/URB/007-24</t>
  </si>
  <si>
    <t>DOP/URB/008-24</t>
  </si>
  <si>
    <t>Construcción de pavimentación con concreto hidráulico en calle principal en la localidad de Tequixca.</t>
  </si>
  <si>
    <t>DOP/URB/010-24</t>
  </si>
  <si>
    <t xml:space="preserve">Construcción de pavimentación con concreto hidraulico en col. La Laguna en la localidad de Hueycantenango. </t>
  </si>
  <si>
    <t xml:space="preserve">Construcción de pavimentación con concreto hidraulico en la localidad de Zinteotitlan. </t>
  </si>
  <si>
    <t xml:space="preserve">Construccion de pavimentación con concreto hidraulico en la localidad de Acalco. </t>
  </si>
  <si>
    <t xml:space="preserve">Construcción de pavimentación con concreto hidraulico en colonia San Juditas en la localidad de Puente de Ixtla. </t>
  </si>
  <si>
    <t xml:space="preserve">Construcción de pavimentación con concreto hidraulico en la localidad de Axolapa. </t>
  </si>
  <si>
    <t xml:space="preserve">Construcción de pavimentación con concreto hidraulico en la localidad de el Caracol. </t>
  </si>
  <si>
    <t>Construcción de pavimentación con concreto hidraulico en la localidad de Tlayolapa.</t>
  </si>
  <si>
    <t xml:space="preserve">Construcción de pavimentación con concreto hidraulico en la localidad de Toctepec. </t>
  </si>
  <si>
    <t xml:space="preserve">Construcción de pavimentación con concreto hidraulico en la localidad de Dos Paños. </t>
  </si>
  <si>
    <t xml:space="preserve">Construcción de pavimentación con concreto hidraulico en la localidad de Teocalixtlahuac. </t>
  </si>
  <si>
    <t xml:space="preserve">Construcción de pavimentación con concreto hidraulico en la localidad de Ixtlahuac. </t>
  </si>
  <si>
    <t xml:space="preserve">Construcción de pavimentación con concreto hidraulico en colonia Chichicapa en la localidad de Hueycantenango. </t>
  </si>
  <si>
    <t xml:space="preserve">Construcción de pavimentación con concreto hidraulico en la localidad de Tlachimaltepec. </t>
  </si>
  <si>
    <t xml:space="preserve">Construcción de pavimentación con concreto hidraulico en la localidad de Lomas del Santuario. </t>
  </si>
  <si>
    <t xml:space="preserve">Construcción de pavimentación con concreto hidraulico en calle las Albercas en la localidad de Hueycantenango. </t>
  </si>
  <si>
    <t xml:space="preserve">Construcción de pavimentación con concreto hidraulico en calle principal en la localidad de Ixcatla. </t>
  </si>
  <si>
    <t>200 habitantes</t>
  </si>
  <si>
    <t xml:space="preserve">Construcción de pavimentación con concreto hidraulico en la localidad de Mazazontecomac. </t>
  </si>
  <si>
    <t>Construcción de muro de contención en la localidad de la Laguna.</t>
  </si>
  <si>
    <t>190 habitantes</t>
  </si>
  <si>
    <t>DOP/URB/011-24</t>
  </si>
  <si>
    <t>Construcción de muro de contención en la localidad de la Tlaxcoatipan.</t>
  </si>
  <si>
    <t>SUBTOTAL DIRECCIÓN DE OBRAS PÚBLICAS; URBANIZACIÓN, MUROS DE CONTENCIÓN:</t>
  </si>
  <si>
    <t xml:space="preserve">Ampliación de electrificación en la localidad de Tlachimaltepec. </t>
  </si>
  <si>
    <t>DOP/URB/016-24</t>
  </si>
  <si>
    <t xml:space="preserve">Ampliación de Electrificación en la colonia Piedra Colorada en la localidad de Hueycantenango. </t>
  </si>
  <si>
    <t xml:space="preserve">Mejoramiento de Electrificación en el municipio de José Joaquin de Herrera. </t>
  </si>
  <si>
    <t>280 habitantes</t>
  </si>
  <si>
    <t xml:space="preserve">Rehabilitación de red de agua entubada en la localidad de Hueycantenango.
</t>
  </si>
  <si>
    <t>DOP/URB/017-24</t>
  </si>
  <si>
    <t xml:space="preserve">Rehabilitación de red de agua entubada en la colonia Xaquimelco en la localidad de Hueycantenango. </t>
  </si>
  <si>
    <t>Construcción de tanque público de agua potable en la colonia los Pinos en la localidad de Ajacayan.</t>
  </si>
  <si>
    <t xml:space="preserve">Construcción de Techado en Espacio Multideportivo y bienes públicos en la localidad de Buena Vista de los Aires. </t>
  </si>
  <si>
    <t>DOP/URB/019-24</t>
  </si>
  <si>
    <t xml:space="preserve">Rehabilitación de Espacio público Multideportivo en la localidad de Hueycantenango. </t>
  </si>
  <si>
    <t>350 habitantes</t>
  </si>
  <si>
    <t>DOP/URB/018-24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</si>
</sst>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&quot;$&quot;#,##0.00"/>
    <numFmt numFmtId="165" formatCode="#,##0.00_ ;\-#,##0.00\ "/>
    <numFmt numFmtId="166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78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4" fontId="5" fillId="0" borderId="0" xfId="0" applyNumberFormat="1" applyFont="1"/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15" xfId="5" applyFont="1" applyFill="1" applyBorder="1" applyAlignment="1">
      <alignment horizontal="center" vertical="center" wrapText="1"/>
    </xf>
    <xf numFmtId="164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textRotation="90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4" fontId="8" fillId="0" borderId="21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11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wrapText="1"/>
    </xf>
    <xf numFmtId="164" fontId="9" fillId="0" borderId="15" xfId="0" applyNumberFormat="1" applyFont="1" applyBorder="1" applyAlignment="1">
      <alignment vertical="center"/>
    </xf>
    <xf numFmtId="164" fontId="4" fillId="0" borderId="26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textRotation="90" wrapText="1"/>
    </xf>
    <xf numFmtId="1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textRotation="90"/>
    </xf>
    <xf numFmtId="0" fontId="22" fillId="0" borderId="0" xfId="0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textRotation="90" wrapText="1"/>
    </xf>
    <xf numFmtId="0" fontId="9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/>
    </xf>
    <xf numFmtId="0" fontId="9" fillId="0" borderId="12" xfId="0" applyNumberFormat="1" applyFont="1" applyBorder="1" applyAlignment="1">
      <alignment horizontal="center" vertical="center"/>
    </xf>
    <xf numFmtId="0" fontId="0" fillId="0" borderId="6" xfId="0" applyBorder="1"/>
    <xf numFmtId="0" fontId="9" fillId="0" borderId="11" xfId="0" applyNumberFormat="1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166" fontId="22" fillId="0" borderId="6" xfId="0" applyNumberFormat="1" applyFont="1" applyFill="1" applyBorder="1" applyAlignment="1">
      <alignment horizontal="center" vertical="center" textRotation="90" wrapText="1"/>
    </xf>
    <xf numFmtId="0" fontId="4" fillId="7" borderId="27" xfId="0" applyFont="1" applyFill="1" applyBorder="1" applyAlignment="1">
      <alignment horizontal="left" vertical="top" wrapText="1"/>
    </xf>
    <xf numFmtId="0" fontId="4" fillId="7" borderId="28" xfId="0" applyFont="1" applyFill="1" applyBorder="1" applyAlignment="1">
      <alignment horizontal="left" vertical="top" wrapText="1"/>
    </xf>
    <xf numFmtId="0" fontId="4" fillId="7" borderId="29" xfId="0" applyFont="1" applyFill="1" applyBorder="1" applyAlignment="1">
      <alignment horizontal="left" vertical="top" wrapText="1"/>
    </xf>
    <xf numFmtId="0" fontId="4" fillId="7" borderId="8" xfId="0" applyFont="1" applyFill="1" applyBorder="1" applyAlignment="1">
      <alignment horizontal="left" vertical="top" wrapText="1"/>
    </xf>
    <xf numFmtId="0" fontId="4" fillId="7" borderId="10" xfId="0" applyFont="1" applyFill="1" applyBorder="1" applyAlignment="1">
      <alignment horizontal="left" vertical="top" wrapText="1"/>
    </xf>
    <xf numFmtId="0" fontId="4" fillId="7" borderId="9" xfId="0" applyFont="1" applyFill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 wrapText="1"/>
    </xf>
    <xf numFmtId="4" fontId="4" fillId="0" borderId="31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0" fillId="0" borderId="0" xfId="0" applyAlignment="1"/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165" fontId="9" fillId="6" borderId="6" xfId="0" applyNumberFormat="1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4" fillId="6" borderId="2" xfId="0" applyNumberFormat="1" applyFont="1" applyFill="1" applyBorder="1" applyAlignment="1">
      <alignment horizontal="center" vertical="center" wrapText="1"/>
    </xf>
    <xf numFmtId="165" fontId="4" fillId="6" borderId="4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13" xfId="5" applyFont="1" applyFill="1" applyBorder="1" applyAlignment="1">
      <alignment horizontal="center" vertical="center" wrapText="1"/>
    </xf>
    <xf numFmtId="0" fontId="0" fillId="0" borderId="11" xfId="0" applyBorder="1"/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452437</xdr:colOff>
      <xdr:row>86</xdr:row>
      <xdr:rowOff>150020</xdr:rowOff>
    </xdr:from>
    <xdr:to>
      <xdr:col>44</xdr:col>
      <xdr:colOff>464343</xdr:colOff>
      <xdr:row>93</xdr:row>
      <xdr:rowOff>47625</xdr:rowOff>
    </xdr:to>
    <xdr:grpSp>
      <xdr:nvGrpSpPr>
        <xdr:cNvPr id="2" name="Grupo 1"/>
        <xdr:cNvGrpSpPr/>
      </xdr:nvGrpSpPr>
      <xdr:grpSpPr>
        <a:xfrm>
          <a:off x="773906" y="43310176"/>
          <a:ext cx="14513718" cy="1504949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95250</xdr:colOff>
      <xdr:row>0</xdr:row>
      <xdr:rowOff>0</xdr:rowOff>
    </xdr:from>
    <xdr:to>
      <xdr:col>44</xdr:col>
      <xdr:colOff>178595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418344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95"/>
  <sheetViews>
    <sheetView tabSelected="1" view="pageBreakPreview" zoomScale="80" zoomScaleSheetLayoutView="80" workbookViewId="0">
      <selection activeCell="A80" sqref="A80:XFD84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4" width="8.42578125" customWidth="1"/>
    <col min="5" max="5" width="8.140625" customWidth="1"/>
    <col min="6" max="6" width="14.57031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24" t="s">
        <v>34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</row>
    <row r="2" spans="1:47" ht="11.25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</row>
    <row r="3" spans="1:47" ht="19.5" customHeight="1" x14ac:dyDescent="0.25">
      <c r="A3" s="125" t="s">
        <v>103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</row>
    <row r="4" spans="1:47" ht="11.25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</row>
    <row r="5" spans="1:47" ht="12" customHeight="1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</row>
    <row r="6" spans="1:47" ht="8.25" customHeight="1" x14ac:dyDescent="0.25">
      <c r="A6" s="112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4"/>
    </row>
    <row r="7" spans="1:47" ht="19.5" customHeight="1" x14ac:dyDescent="0.25">
      <c r="A7" s="43"/>
      <c r="B7" s="117" t="s">
        <v>26</v>
      </c>
      <c r="C7" s="117"/>
      <c r="D7" s="117"/>
      <c r="E7" s="117" t="s">
        <v>46</v>
      </c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43"/>
      <c r="W7" s="128" t="s">
        <v>21</v>
      </c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45"/>
      <c r="AU7" s="44"/>
    </row>
    <row r="8" spans="1:47" ht="46.5" customHeight="1" x14ac:dyDescent="0.25">
      <c r="A8" s="43"/>
      <c r="B8" s="126" t="s">
        <v>40</v>
      </c>
      <c r="C8" s="126"/>
      <c r="D8" s="126"/>
      <c r="E8" s="133" t="s">
        <v>47</v>
      </c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5"/>
      <c r="V8" s="43"/>
      <c r="W8" s="127" t="s">
        <v>13</v>
      </c>
      <c r="X8" s="127"/>
      <c r="Y8" s="127"/>
      <c r="Z8" s="127"/>
      <c r="AA8" s="127"/>
      <c r="AB8" s="127"/>
      <c r="AC8" s="115" t="s">
        <v>50</v>
      </c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48"/>
      <c r="AU8" s="46"/>
    </row>
    <row r="9" spans="1:47" ht="19.5" customHeight="1" x14ac:dyDescent="0.25">
      <c r="A9" s="43"/>
      <c r="B9" s="130" t="s">
        <v>37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2"/>
      <c r="V9" s="43"/>
      <c r="W9" s="127" t="s">
        <v>14</v>
      </c>
      <c r="X9" s="127"/>
      <c r="Y9" s="127"/>
      <c r="Z9" s="127"/>
      <c r="AA9" s="127"/>
      <c r="AB9" s="127"/>
      <c r="AC9" s="115" t="s">
        <v>51</v>
      </c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48"/>
      <c r="AU9" s="46"/>
    </row>
    <row r="10" spans="1:47" ht="27.75" customHeight="1" x14ac:dyDescent="0.25">
      <c r="A10" s="43"/>
      <c r="B10" s="145" t="s">
        <v>48</v>
      </c>
      <c r="C10" s="136" t="s">
        <v>49</v>
      </c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8"/>
      <c r="R10" s="118" t="s">
        <v>43</v>
      </c>
      <c r="S10" s="118"/>
      <c r="T10" s="118"/>
      <c r="U10" s="118"/>
      <c r="V10" s="43"/>
      <c r="W10" s="127" t="s">
        <v>17</v>
      </c>
      <c r="X10" s="127"/>
      <c r="Y10" s="127"/>
      <c r="Z10" s="127"/>
      <c r="AA10" s="127"/>
      <c r="AB10" s="127"/>
      <c r="AC10" s="115" t="s">
        <v>52</v>
      </c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48"/>
      <c r="AU10" s="46"/>
    </row>
    <row r="11" spans="1:47" ht="27" customHeight="1" x14ac:dyDescent="0.25">
      <c r="A11" s="43"/>
      <c r="B11" s="146"/>
      <c r="C11" s="139">
        <f>AS84</f>
        <v>42957520.840000004</v>
      </c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1"/>
      <c r="R11" s="119">
        <f>G11+C11</f>
        <v>42957520.840000004</v>
      </c>
      <c r="S11" s="120"/>
      <c r="T11" s="120"/>
      <c r="U11" s="120"/>
      <c r="V11" s="43"/>
      <c r="W11" s="121" t="s">
        <v>39</v>
      </c>
      <c r="X11" s="121"/>
      <c r="Y11" s="121"/>
      <c r="Z11" s="121"/>
      <c r="AA11" s="121"/>
      <c r="AB11" s="121"/>
      <c r="AC11" s="122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49"/>
      <c r="AU11" s="47"/>
    </row>
    <row r="12" spans="1:47" ht="27" customHeight="1" x14ac:dyDescent="0.25">
      <c r="A12" s="54"/>
      <c r="B12" s="86" t="s">
        <v>42</v>
      </c>
      <c r="C12" s="153" t="s">
        <v>49</v>
      </c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5"/>
      <c r="R12" s="120" t="s">
        <v>43</v>
      </c>
      <c r="S12" s="120"/>
      <c r="T12" s="120"/>
      <c r="U12" s="120"/>
      <c r="V12" s="54"/>
      <c r="W12" s="55"/>
      <c r="X12" s="55"/>
      <c r="Y12" s="55"/>
      <c r="Z12" s="55"/>
      <c r="AA12" s="55"/>
      <c r="AB12" s="55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</row>
    <row r="13" spans="1:47" ht="27" customHeight="1" x14ac:dyDescent="0.25">
      <c r="A13" s="58"/>
      <c r="B13" s="87"/>
      <c r="C13" s="139">
        <f>AS40</f>
        <v>984275.22</v>
      </c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1"/>
      <c r="R13" s="119">
        <f>C13+F13+G13+K13+N13</f>
        <v>984275.22</v>
      </c>
      <c r="S13" s="120"/>
      <c r="T13" s="120"/>
      <c r="U13" s="120"/>
      <c r="V13" s="58"/>
      <c r="W13" s="55"/>
      <c r="X13" s="55"/>
      <c r="Y13" s="55"/>
      <c r="Z13" s="55"/>
      <c r="AA13" s="55"/>
      <c r="AB13" s="55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</row>
    <row r="14" spans="1:47" ht="27" customHeight="1" x14ac:dyDescent="0.25">
      <c r="A14" s="58"/>
      <c r="B14" s="147" t="s">
        <v>71</v>
      </c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9"/>
      <c r="R14" s="150">
        <f>R13+R11</f>
        <v>43941796.060000002</v>
      </c>
      <c r="S14" s="151"/>
      <c r="T14" s="151"/>
      <c r="U14" s="152"/>
      <c r="V14" s="58"/>
      <c r="W14" s="55"/>
      <c r="X14" s="55"/>
      <c r="Y14" s="55"/>
      <c r="Z14" s="55"/>
      <c r="AA14" s="55"/>
      <c r="AB14" s="55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</row>
    <row r="15" spans="1:47" ht="12" customHeight="1" x14ac:dyDescent="0.25">
      <c r="A15" s="111"/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</row>
    <row r="16" spans="1:47" ht="30" customHeight="1" x14ac:dyDescent="0.25">
      <c r="A16" s="156" t="s">
        <v>84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8"/>
    </row>
    <row r="17" spans="1:47" s="5" customFormat="1" ht="20.100000000000001" customHeight="1" x14ac:dyDescent="0.25">
      <c r="A17" s="88" t="s">
        <v>16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90"/>
      <c r="AU17" s="6"/>
    </row>
    <row r="18" spans="1:47" s="7" customFormat="1" ht="30" customHeight="1" x14ac:dyDescent="0.25">
      <c r="A18" s="96" t="s">
        <v>80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8"/>
      <c r="AU18" s="1"/>
    </row>
    <row r="19" spans="1:47" s="7" customFormat="1" ht="20.100000000000001" customHeight="1" x14ac:dyDescent="0.25">
      <c r="A19" s="88" t="s">
        <v>15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90"/>
      <c r="AU19" s="1"/>
    </row>
    <row r="20" spans="1:47" s="7" customFormat="1" ht="34.5" customHeight="1" x14ac:dyDescent="0.25">
      <c r="A20" s="96" t="s">
        <v>81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8"/>
      <c r="AU20" s="1"/>
    </row>
    <row r="21" spans="1:47" s="7" customFormat="1" ht="20.100000000000001" customHeight="1" x14ac:dyDescent="0.25">
      <c r="A21" s="88" t="s">
        <v>22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90"/>
      <c r="AU21" s="1"/>
    </row>
    <row r="22" spans="1:47" s="7" customFormat="1" ht="39.75" customHeight="1" x14ac:dyDescent="0.25">
      <c r="A22" s="142" t="s">
        <v>82</v>
      </c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4"/>
      <c r="AU22" s="1"/>
    </row>
    <row r="23" spans="1:47" s="7" customFormat="1" ht="20.100000000000001" customHeight="1" x14ac:dyDescent="0.25">
      <c r="A23" s="88" t="s">
        <v>20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90"/>
      <c r="AU23" s="1"/>
    </row>
    <row r="24" spans="1:47" s="7" customFormat="1" ht="59.25" customHeight="1" x14ac:dyDescent="0.25">
      <c r="A24" s="96" t="s">
        <v>83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8"/>
      <c r="AU24" s="1"/>
    </row>
    <row r="25" spans="1:47" s="7" customFormat="1" ht="30" customHeight="1" x14ac:dyDescent="0.25">
      <c r="A25" s="103" t="s">
        <v>72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5"/>
      <c r="AU25" s="1"/>
    </row>
    <row r="26" spans="1:47" s="7" customFormat="1" ht="30" customHeight="1" x14ac:dyDescent="0.25">
      <c r="A26" s="96" t="s">
        <v>23</v>
      </c>
      <c r="B26" s="99"/>
      <c r="C26" s="100" t="s">
        <v>73</v>
      </c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2"/>
      <c r="AU26" s="1"/>
    </row>
    <row r="27" spans="1:47" s="7" customFormat="1" ht="30" customHeight="1" x14ac:dyDescent="0.25">
      <c r="A27" s="96" t="s">
        <v>24</v>
      </c>
      <c r="B27" s="99"/>
      <c r="C27" s="100" t="s">
        <v>74</v>
      </c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 s="101"/>
      <c r="AP27" s="101"/>
      <c r="AQ27" s="101"/>
      <c r="AR27" s="101"/>
      <c r="AS27" s="102"/>
      <c r="AU27" s="1"/>
    </row>
    <row r="28" spans="1:47" s="7" customFormat="1" ht="38.25" customHeight="1" x14ac:dyDescent="0.25">
      <c r="A28" s="109" t="s">
        <v>25</v>
      </c>
      <c r="B28" s="110"/>
      <c r="C28" s="106" t="s">
        <v>75</v>
      </c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8"/>
      <c r="AU28" s="1"/>
    </row>
    <row r="29" spans="1:47" s="7" customFormat="1" ht="30" customHeight="1" x14ac:dyDescent="0.25">
      <c r="A29" s="96" t="s">
        <v>36</v>
      </c>
      <c r="B29" s="99"/>
      <c r="C29" s="100" t="s">
        <v>76</v>
      </c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2"/>
      <c r="AU29" s="1"/>
    </row>
    <row r="30" spans="1:47" ht="87.75" customHeight="1" x14ac:dyDescent="0.25">
      <c r="A30" s="109" t="s">
        <v>35</v>
      </c>
      <c r="B30" s="110"/>
      <c r="C30" s="106" t="s">
        <v>77</v>
      </c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8"/>
    </row>
    <row r="31" spans="1:47" ht="9.75" customHeight="1" thickBot="1" x14ac:dyDescent="0.3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9"/>
      <c r="AN31" s="29"/>
      <c r="AO31" s="29"/>
      <c r="AP31" s="29"/>
      <c r="AQ31" s="29"/>
      <c r="AR31" s="29"/>
      <c r="AS31" s="29"/>
    </row>
    <row r="32" spans="1:47" ht="23.25" customHeight="1" x14ac:dyDescent="0.25">
      <c r="A32" s="159" t="s">
        <v>31</v>
      </c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0"/>
      <c r="AB32" s="160"/>
      <c r="AC32" s="160"/>
      <c r="AD32" s="160"/>
      <c r="AE32" s="160"/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1"/>
    </row>
    <row r="33" spans="1:47" ht="15" customHeight="1" x14ac:dyDescent="0.25">
      <c r="A33" s="166" t="s">
        <v>19</v>
      </c>
      <c r="B33" s="168" t="s">
        <v>12</v>
      </c>
      <c r="C33" s="170" t="s">
        <v>28</v>
      </c>
      <c r="D33" s="91" t="s">
        <v>29</v>
      </c>
      <c r="E33" s="91" t="s">
        <v>30</v>
      </c>
      <c r="F33" s="93" t="s">
        <v>27</v>
      </c>
      <c r="G33" s="162" t="s">
        <v>0</v>
      </c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5"/>
      <c r="T33" s="162" t="s">
        <v>11</v>
      </c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/>
      <c r="AF33" s="165"/>
      <c r="AG33" s="162" t="s">
        <v>18</v>
      </c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4"/>
    </row>
    <row r="34" spans="1:47" ht="29.25" customHeight="1" x14ac:dyDescent="0.25">
      <c r="A34" s="167"/>
      <c r="B34" s="169"/>
      <c r="C34" s="171"/>
      <c r="D34" s="92"/>
      <c r="E34" s="95"/>
      <c r="F34" s="94"/>
      <c r="G34" s="9" t="s">
        <v>1</v>
      </c>
      <c r="H34" s="9" t="s">
        <v>2</v>
      </c>
      <c r="I34" s="9" t="s">
        <v>3</v>
      </c>
      <c r="J34" s="9" t="s">
        <v>4</v>
      </c>
      <c r="K34" s="9" t="s">
        <v>3</v>
      </c>
      <c r="L34" s="9" t="s">
        <v>5</v>
      </c>
      <c r="M34" s="9" t="s">
        <v>5</v>
      </c>
      <c r="N34" s="9" t="s">
        <v>4</v>
      </c>
      <c r="O34" s="9" t="s">
        <v>6</v>
      </c>
      <c r="P34" s="9" t="s">
        <v>7</v>
      </c>
      <c r="Q34" s="9" t="s">
        <v>8</v>
      </c>
      <c r="R34" s="9" t="s">
        <v>9</v>
      </c>
      <c r="S34" s="26" t="s">
        <v>38</v>
      </c>
      <c r="T34" s="9" t="s">
        <v>1</v>
      </c>
      <c r="U34" s="9" t="s">
        <v>2</v>
      </c>
      <c r="V34" s="9" t="s">
        <v>3</v>
      </c>
      <c r="W34" s="9" t="s">
        <v>4</v>
      </c>
      <c r="X34" s="9" t="s">
        <v>3</v>
      </c>
      <c r="Y34" s="9" t="s">
        <v>5</v>
      </c>
      <c r="Z34" s="9" t="s">
        <v>5</v>
      </c>
      <c r="AA34" s="9" t="s">
        <v>4</v>
      </c>
      <c r="AB34" s="9" t="s">
        <v>6</v>
      </c>
      <c r="AC34" s="9" t="s">
        <v>7</v>
      </c>
      <c r="AD34" s="9" t="s">
        <v>8</v>
      </c>
      <c r="AE34" s="9" t="s">
        <v>9</v>
      </c>
      <c r="AF34" s="26" t="s">
        <v>10</v>
      </c>
      <c r="AG34" s="9" t="s">
        <v>1</v>
      </c>
      <c r="AH34" s="9" t="s">
        <v>2</v>
      </c>
      <c r="AI34" s="9" t="s">
        <v>3</v>
      </c>
      <c r="AJ34" s="9" t="s">
        <v>4</v>
      </c>
      <c r="AK34" s="9" t="s">
        <v>3</v>
      </c>
      <c r="AL34" s="9" t="s">
        <v>5</v>
      </c>
      <c r="AM34" s="72" t="s">
        <v>5</v>
      </c>
      <c r="AN34" s="72" t="s">
        <v>4</v>
      </c>
      <c r="AO34" s="72" t="s">
        <v>6</v>
      </c>
      <c r="AP34" s="72" t="s">
        <v>7</v>
      </c>
      <c r="AQ34" s="72" t="s">
        <v>8</v>
      </c>
      <c r="AR34" s="72" t="s">
        <v>9</v>
      </c>
      <c r="AS34" s="12" t="s">
        <v>10</v>
      </c>
    </row>
    <row r="35" spans="1:47" ht="53.25" customHeight="1" x14ac:dyDescent="0.25">
      <c r="A35" s="30" t="s">
        <v>33</v>
      </c>
      <c r="B35" s="17" t="s">
        <v>53</v>
      </c>
      <c r="C35" s="57" t="s">
        <v>32</v>
      </c>
      <c r="D35" s="15">
        <v>1</v>
      </c>
      <c r="E35" s="16" t="s">
        <v>69</v>
      </c>
      <c r="F35" s="59" t="s">
        <v>104</v>
      </c>
      <c r="G35" s="32">
        <v>20</v>
      </c>
      <c r="H35" s="32">
        <v>20</v>
      </c>
      <c r="I35" s="32">
        <v>20</v>
      </c>
      <c r="J35" s="32">
        <v>20</v>
      </c>
      <c r="K35" s="32">
        <v>20</v>
      </c>
      <c r="L35" s="32">
        <v>20</v>
      </c>
      <c r="M35" s="32"/>
      <c r="N35" s="32"/>
      <c r="O35" s="32"/>
      <c r="P35" s="32"/>
      <c r="Q35" s="32"/>
      <c r="R35" s="32"/>
      <c r="S35" s="41">
        <f>SUM(G35:R35)</f>
        <v>120</v>
      </c>
      <c r="T35" s="42">
        <v>0.16</v>
      </c>
      <c r="U35" s="42">
        <v>0.16</v>
      </c>
      <c r="V35" s="42">
        <v>0.16</v>
      </c>
      <c r="W35" s="42">
        <v>0.16</v>
      </c>
      <c r="X35" s="42">
        <v>0.16</v>
      </c>
      <c r="Y35" s="42">
        <v>0.2</v>
      </c>
      <c r="Z35" s="51"/>
      <c r="AA35" s="51"/>
      <c r="AB35" s="51"/>
      <c r="AC35" s="51"/>
      <c r="AD35" s="51"/>
      <c r="AE35" s="51"/>
      <c r="AF35" s="41">
        <f>SUM(T35:AE35)</f>
        <v>1</v>
      </c>
      <c r="AG35" s="21">
        <v>21046.26</v>
      </c>
      <c r="AH35" s="21">
        <v>21046.26</v>
      </c>
      <c r="AI35" s="21">
        <v>21046.26</v>
      </c>
      <c r="AJ35" s="21">
        <v>21046.26</v>
      </c>
      <c r="AK35" s="21">
        <v>21046.26</v>
      </c>
      <c r="AL35" s="21">
        <v>21046.28</v>
      </c>
      <c r="AM35" s="21"/>
      <c r="AN35" s="21"/>
      <c r="AO35" s="21"/>
      <c r="AP35" s="21"/>
      <c r="AQ35" s="21"/>
      <c r="AR35" s="21"/>
      <c r="AS35" s="13">
        <f>SUM(AG35:AR35)</f>
        <v>126277.57999999999</v>
      </c>
    </row>
    <row r="36" spans="1:47" ht="54.75" customHeight="1" x14ac:dyDescent="0.25">
      <c r="A36" s="30" t="s">
        <v>41</v>
      </c>
      <c r="B36" s="17" t="s">
        <v>54</v>
      </c>
      <c r="C36" s="57" t="s">
        <v>32</v>
      </c>
      <c r="D36" s="15">
        <v>1</v>
      </c>
      <c r="E36" s="16" t="s">
        <v>69</v>
      </c>
      <c r="F36" s="59" t="s">
        <v>105</v>
      </c>
      <c r="G36" s="32">
        <v>20</v>
      </c>
      <c r="H36" s="32">
        <v>20</v>
      </c>
      <c r="I36" s="32">
        <v>20</v>
      </c>
      <c r="J36" s="32"/>
      <c r="K36" s="32"/>
      <c r="L36" s="32"/>
      <c r="M36" s="32"/>
      <c r="N36" s="32"/>
      <c r="O36" s="32"/>
      <c r="P36" s="32"/>
      <c r="Q36" s="32"/>
      <c r="R36" s="32"/>
      <c r="S36" s="41">
        <f>SUM(G36:R36)</f>
        <v>60</v>
      </c>
      <c r="T36" s="42">
        <v>0.33</v>
      </c>
      <c r="U36" s="42">
        <v>0.33</v>
      </c>
      <c r="V36" s="42">
        <v>0.34</v>
      </c>
      <c r="W36" s="51"/>
      <c r="X36" s="51"/>
      <c r="Y36" s="51"/>
      <c r="Z36" s="51"/>
      <c r="AA36" s="51"/>
      <c r="AB36" s="51"/>
      <c r="AC36" s="51"/>
      <c r="AD36" s="51"/>
      <c r="AE36" s="51"/>
      <c r="AF36" s="41">
        <f>SUM(T36:AE36)</f>
        <v>1</v>
      </c>
      <c r="AG36" s="21">
        <v>67289.31</v>
      </c>
      <c r="AH36" s="21">
        <v>67289.31</v>
      </c>
      <c r="AI36" s="21">
        <v>67289.320000000007</v>
      </c>
      <c r="AJ36" s="21"/>
      <c r="AK36" s="21"/>
      <c r="AL36" s="21"/>
      <c r="AM36" s="21"/>
      <c r="AN36" s="21"/>
      <c r="AO36" s="21"/>
      <c r="AP36" s="21"/>
      <c r="AQ36" s="21"/>
      <c r="AR36" s="21"/>
      <c r="AS36" s="13">
        <f>SUM(AG36:AR36)</f>
        <v>201867.94</v>
      </c>
    </row>
    <row r="37" spans="1:47" ht="47.25" customHeight="1" x14ac:dyDescent="0.25">
      <c r="A37" s="34">
        <v>3</v>
      </c>
      <c r="B37" s="17" t="s">
        <v>55</v>
      </c>
      <c r="C37" s="14" t="s">
        <v>56</v>
      </c>
      <c r="D37" s="15">
        <v>50</v>
      </c>
      <c r="E37" s="16" t="s">
        <v>69</v>
      </c>
      <c r="F37" s="59" t="s">
        <v>106</v>
      </c>
      <c r="G37" s="50"/>
      <c r="H37" s="50"/>
      <c r="I37" s="50"/>
      <c r="J37" s="50">
        <v>20</v>
      </c>
      <c r="K37" s="50">
        <v>20</v>
      </c>
      <c r="L37" s="50">
        <v>20</v>
      </c>
      <c r="M37" s="50">
        <v>20</v>
      </c>
      <c r="N37" s="50">
        <v>20</v>
      </c>
      <c r="O37" s="50">
        <v>20</v>
      </c>
      <c r="P37" s="50">
        <v>20</v>
      </c>
      <c r="Q37" s="50">
        <v>20</v>
      </c>
      <c r="R37" s="50">
        <v>20</v>
      </c>
      <c r="S37" s="41">
        <f>SUM(G37:R37)</f>
        <v>180</v>
      </c>
      <c r="T37" s="15"/>
      <c r="U37" s="15"/>
      <c r="V37" s="15"/>
      <c r="W37" s="42">
        <v>5.55</v>
      </c>
      <c r="X37" s="42">
        <v>5.55</v>
      </c>
      <c r="Y37" s="42">
        <v>5.55</v>
      </c>
      <c r="Z37" s="42">
        <v>5.55</v>
      </c>
      <c r="AA37" s="42">
        <v>5.55</v>
      </c>
      <c r="AB37" s="42">
        <v>5.55</v>
      </c>
      <c r="AC37" s="42">
        <v>5.55</v>
      </c>
      <c r="AD37" s="42">
        <v>5.55</v>
      </c>
      <c r="AE37" s="42">
        <v>5.6</v>
      </c>
      <c r="AF37" s="41">
        <f>SUM(T37:AE37)</f>
        <v>49.999999999999993</v>
      </c>
      <c r="AG37" s="21"/>
      <c r="AH37" s="21"/>
      <c r="AI37" s="21"/>
      <c r="AJ37" s="21">
        <v>42316.32</v>
      </c>
      <c r="AK37" s="21">
        <v>42316.32</v>
      </c>
      <c r="AL37" s="21">
        <v>42316.32</v>
      </c>
      <c r="AM37" s="21">
        <v>42316.32</v>
      </c>
      <c r="AN37" s="21">
        <v>42316.32</v>
      </c>
      <c r="AO37" s="21">
        <v>42316.32</v>
      </c>
      <c r="AP37" s="21">
        <v>42316.32</v>
      </c>
      <c r="AQ37" s="21">
        <v>42316.32</v>
      </c>
      <c r="AR37" s="21">
        <v>42316.32</v>
      </c>
      <c r="AS37" s="13">
        <f>SUM(AG37:AR37)</f>
        <v>380846.88</v>
      </c>
    </row>
    <row r="38" spans="1:47" ht="60" customHeight="1" x14ac:dyDescent="0.25">
      <c r="A38" s="34">
        <v>4</v>
      </c>
      <c r="B38" s="22" t="s">
        <v>57</v>
      </c>
      <c r="C38" s="18" t="s">
        <v>44</v>
      </c>
      <c r="D38" s="23">
        <v>50</v>
      </c>
      <c r="E38" s="24" t="s">
        <v>69</v>
      </c>
      <c r="F38" s="59" t="s">
        <v>107</v>
      </c>
      <c r="G38" s="31"/>
      <c r="H38" s="31"/>
      <c r="I38" s="31"/>
      <c r="J38" s="31">
        <v>20</v>
      </c>
      <c r="K38" s="31">
        <v>20</v>
      </c>
      <c r="L38" s="31">
        <v>20</v>
      </c>
      <c r="M38" s="31">
        <v>20</v>
      </c>
      <c r="N38" s="31">
        <v>20</v>
      </c>
      <c r="O38" s="31">
        <v>20</v>
      </c>
      <c r="P38" s="31">
        <v>20</v>
      </c>
      <c r="Q38" s="31">
        <v>20</v>
      </c>
      <c r="R38" s="31">
        <v>20</v>
      </c>
      <c r="S38" s="71">
        <f t="shared" ref="S38" si="0">SUM(G38:R38)</f>
        <v>180</v>
      </c>
      <c r="T38" s="60"/>
      <c r="U38" s="60"/>
      <c r="V38" s="60"/>
      <c r="W38" s="42">
        <v>5.55</v>
      </c>
      <c r="X38" s="42">
        <v>5.55</v>
      </c>
      <c r="Y38" s="42">
        <v>5.55</v>
      </c>
      <c r="Z38" s="42">
        <v>5.55</v>
      </c>
      <c r="AA38" s="42">
        <v>5.55</v>
      </c>
      <c r="AB38" s="42">
        <v>5.55</v>
      </c>
      <c r="AC38" s="42">
        <v>5.55</v>
      </c>
      <c r="AD38" s="42">
        <v>5.55</v>
      </c>
      <c r="AE38" s="42">
        <v>5.6</v>
      </c>
      <c r="AF38" s="71">
        <f t="shared" ref="AF38" si="1">SUM(T38:AE38)</f>
        <v>49.999999999999993</v>
      </c>
      <c r="AG38" s="33"/>
      <c r="AH38" s="33"/>
      <c r="AI38" s="33"/>
      <c r="AJ38" s="33">
        <v>30586.98</v>
      </c>
      <c r="AK38" s="33">
        <v>30586.98</v>
      </c>
      <c r="AL38" s="33">
        <v>30586.98</v>
      </c>
      <c r="AM38" s="33">
        <v>30586.98</v>
      </c>
      <c r="AN38" s="33">
        <v>30586.98</v>
      </c>
      <c r="AO38" s="33">
        <v>30586.98</v>
      </c>
      <c r="AP38" s="33">
        <v>30586.98</v>
      </c>
      <c r="AQ38" s="33">
        <v>30586.98</v>
      </c>
      <c r="AR38" s="33">
        <v>30586.98</v>
      </c>
      <c r="AS38" s="25">
        <f t="shared" ref="AS38" si="2">SUM(AG38:AR38)</f>
        <v>275282.82</v>
      </c>
      <c r="AT38" s="8"/>
    </row>
    <row r="39" spans="1:47" ht="21.75" customHeight="1" x14ac:dyDescent="0.25">
      <c r="A39" s="81" t="s">
        <v>58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3"/>
      <c r="AS39" s="52">
        <f>SUM(AS35:AS38)</f>
        <v>984275.22</v>
      </c>
    </row>
    <row r="40" spans="1:47" ht="21.75" customHeight="1" x14ac:dyDescent="0.25">
      <c r="A40" s="81" t="s">
        <v>45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3"/>
      <c r="AS40" s="52">
        <f>SUM(AS39)</f>
        <v>984275.22</v>
      </c>
    </row>
    <row r="41" spans="1:47" ht="54" customHeight="1" x14ac:dyDescent="0.25">
      <c r="A41" s="34">
        <v>5</v>
      </c>
      <c r="B41" s="17" t="s">
        <v>108</v>
      </c>
      <c r="C41" s="20" t="s">
        <v>59</v>
      </c>
      <c r="D41" s="19">
        <v>1</v>
      </c>
      <c r="E41" s="16" t="s">
        <v>85</v>
      </c>
      <c r="F41" s="59" t="s">
        <v>109</v>
      </c>
      <c r="G41" s="32"/>
      <c r="H41" s="32"/>
      <c r="I41" s="32"/>
      <c r="J41" s="32"/>
      <c r="K41" s="32"/>
      <c r="L41" s="32">
        <v>20</v>
      </c>
      <c r="M41" s="32">
        <v>20</v>
      </c>
      <c r="N41" s="32">
        <v>18</v>
      </c>
      <c r="O41" s="32"/>
      <c r="P41" s="32"/>
      <c r="Q41" s="32"/>
      <c r="R41" s="32"/>
      <c r="S41" s="41">
        <f t="shared" ref="S41:S44" si="3">SUM(G41:R41)</f>
        <v>58</v>
      </c>
      <c r="T41" s="51"/>
      <c r="U41" s="51"/>
      <c r="V41" s="51"/>
      <c r="W41" s="51"/>
      <c r="X41" s="51"/>
      <c r="Y41" s="42">
        <v>0.33</v>
      </c>
      <c r="Z41" s="42">
        <v>0.33</v>
      </c>
      <c r="AA41" s="42">
        <v>0.34</v>
      </c>
      <c r="AB41" s="51"/>
      <c r="AC41" s="42"/>
      <c r="AD41" s="42"/>
      <c r="AE41" s="42"/>
      <c r="AF41" s="41">
        <f t="shared" ref="AF41:AF48" si="4">SUM(T41:AE41)</f>
        <v>1</v>
      </c>
      <c r="AG41" s="21"/>
      <c r="AH41" s="21"/>
      <c r="AI41" s="21"/>
      <c r="AJ41" s="21"/>
      <c r="AK41" s="21"/>
      <c r="AL41" s="21">
        <v>625232.48</v>
      </c>
      <c r="AM41" s="21">
        <v>625232.49</v>
      </c>
      <c r="AN41" s="21">
        <v>625232.48</v>
      </c>
      <c r="AO41" s="21"/>
      <c r="AP41" s="21"/>
      <c r="AQ41" s="21"/>
      <c r="AR41" s="21"/>
      <c r="AS41" s="13">
        <f t="shared" ref="AS41:AS48" si="5">SUM(AG41:AR41)</f>
        <v>1875697.45</v>
      </c>
      <c r="AU41"/>
    </row>
    <row r="42" spans="1:47" ht="68.25" customHeight="1" x14ac:dyDescent="0.25">
      <c r="A42" s="34">
        <v>6</v>
      </c>
      <c r="B42" s="17" t="s">
        <v>110</v>
      </c>
      <c r="C42" s="20" t="s">
        <v>59</v>
      </c>
      <c r="D42" s="19">
        <v>1</v>
      </c>
      <c r="E42" s="16" t="s">
        <v>86</v>
      </c>
      <c r="F42" s="59" t="s">
        <v>109</v>
      </c>
      <c r="G42" s="32"/>
      <c r="H42" s="32"/>
      <c r="I42" s="32"/>
      <c r="J42" s="32"/>
      <c r="K42" s="32"/>
      <c r="L42" s="32">
        <v>15</v>
      </c>
      <c r="M42" s="32">
        <v>20</v>
      </c>
      <c r="N42" s="32">
        <v>18</v>
      </c>
      <c r="O42" s="32"/>
      <c r="P42" s="32"/>
      <c r="Q42" s="32"/>
      <c r="R42" s="32"/>
      <c r="S42" s="41">
        <f t="shared" si="3"/>
        <v>53</v>
      </c>
      <c r="T42" s="51"/>
      <c r="U42" s="51"/>
      <c r="V42" s="51"/>
      <c r="W42" s="51"/>
      <c r="X42" s="51"/>
      <c r="Y42" s="42">
        <v>0.33</v>
      </c>
      <c r="Z42" s="42">
        <v>0.33</v>
      </c>
      <c r="AA42" s="42">
        <v>0.34</v>
      </c>
      <c r="AB42" s="51"/>
      <c r="AC42" s="42"/>
      <c r="AD42" s="42"/>
      <c r="AE42" s="42"/>
      <c r="AF42" s="41">
        <f t="shared" si="4"/>
        <v>1</v>
      </c>
      <c r="AG42" s="21"/>
      <c r="AH42" s="21"/>
      <c r="AI42" s="21"/>
      <c r="AJ42" s="21"/>
      <c r="AK42" s="21"/>
      <c r="AL42" s="21">
        <v>683333.33</v>
      </c>
      <c r="AM42" s="21">
        <v>683333.33</v>
      </c>
      <c r="AN42" s="21">
        <v>683333.34</v>
      </c>
      <c r="AO42" s="21"/>
      <c r="AP42" s="21"/>
      <c r="AQ42" s="21"/>
      <c r="AR42" s="21"/>
      <c r="AS42" s="13">
        <f t="shared" si="5"/>
        <v>2050000</v>
      </c>
      <c r="AU42"/>
    </row>
    <row r="43" spans="1:47" ht="61.5" customHeight="1" x14ac:dyDescent="0.25">
      <c r="A43" s="34">
        <v>7</v>
      </c>
      <c r="B43" s="17" t="s">
        <v>111</v>
      </c>
      <c r="C43" s="20" t="s">
        <v>59</v>
      </c>
      <c r="D43" s="19">
        <v>1</v>
      </c>
      <c r="E43" s="16" t="s">
        <v>95</v>
      </c>
      <c r="F43" s="59" t="s">
        <v>109</v>
      </c>
      <c r="G43" s="32"/>
      <c r="H43" s="32"/>
      <c r="I43" s="32"/>
      <c r="J43" s="32"/>
      <c r="K43" s="32"/>
      <c r="L43" s="32">
        <v>15</v>
      </c>
      <c r="M43" s="32">
        <v>20</v>
      </c>
      <c r="N43" s="32">
        <v>18</v>
      </c>
      <c r="O43" s="32"/>
      <c r="P43" s="32"/>
      <c r="Q43" s="32"/>
      <c r="R43" s="32"/>
      <c r="S43" s="41">
        <f t="shared" si="3"/>
        <v>53</v>
      </c>
      <c r="T43" s="51"/>
      <c r="U43" s="51"/>
      <c r="V43" s="51"/>
      <c r="W43" s="51"/>
      <c r="X43" s="51"/>
      <c r="Y43" s="42">
        <v>0.33</v>
      </c>
      <c r="Z43" s="42">
        <v>0.33</v>
      </c>
      <c r="AA43" s="42">
        <v>0.34</v>
      </c>
      <c r="AB43" s="51"/>
      <c r="AC43" s="42"/>
      <c r="AD43" s="42"/>
      <c r="AE43" s="42"/>
      <c r="AF43" s="41">
        <f t="shared" si="4"/>
        <v>1</v>
      </c>
      <c r="AG43" s="21"/>
      <c r="AH43" s="21"/>
      <c r="AI43" s="21"/>
      <c r="AJ43" s="21"/>
      <c r="AK43" s="21"/>
      <c r="AL43" s="21">
        <v>529507.66</v>
      </c>
      <c r="AM43" s="21">
        <v>529507.66</v>
      </c>
      <c r="AN43" s="21">
        <v>529507.68000000005</v>
      </c>
      <c r="AO43" s="21"/>
      <c r="AP43" s="21"/>
      <c r="AQ43" s="21"/>
      <c r="AR43" s="21"/>
      <c r="AS43" s="13">
        <f t="shared" si="5"/>
        <v>1588523</v>
      </c>
      <c r="AU43"/>
    </row>
    <row r="44" spans="1:47" ht="57" customHeight="1" x14ac:dyDescent="0.25">
      <c r="A44" s="34">
        <v>8</v>
      </c>
      <c r="B44" s="17" t="s">
        <v>112</v>
      </c>
      <c r="C44" s="20" t="s">
        <v>59</v>
      </c>
      <c r="D44" s="19">
        <v>1</v>
      </c>
      <c r="E44" s="16" t="s">
        <v>87</v>
      </c>
      <c r="F44" s="59" t="s">
        <v>109</v>
      </c>
      <c r="G44" s="32"/>
      <c r="H44" s="32"/>
      <c r="I44" s="32"/>
      <c r="J44" s="32"/>
      <c r="K44" s="32"/>
      <c r="L44" s="32"/>
      <c r="M44" s="32"/>
      <c r="N44" s="32"/>
      <c r="O44" s="32"/>
      <c r="P44" s="32">
        <v>20</v>
      </c>
      <c r="Q44" s="32">
        <v>20</v>
      </c>
      <c r="R44" s="32">
        <v>20</v>
      </c>
      <c r="S44" s="41">
        <f t="shared" si="3"/>
        <v>60</v>
      </c>
      <c r="T44" s="51"/>
      <c r="U44" s="42"/>
      <c r="V44" s="42"/>
      <c r="W44" s="42"/>
      <c r="X44" s="51"/>
      <c r="Y44" s="51"/>
      <c r="Z44" s="51"/>
      <c r="AA44" s="51"/>
      <c r="AB44" s="51"/>
      <c r="AC44" s="42">
        <v>0.33</v>
      </c>
      <c r="AD44" s="42">
        <v>0.33</v>
      </c>
      <c r="AE44" s="42">
        <v>0.34</v>
      </c>
      <c r="AF44" s="41">
        <f t="shared" si="4"/>
        <v>1</v>
      </c>
      <c r="AG44" s="21"/>
      <c r="AH44" s="21"/>
      <c r="AI44" s="21"/>
      <c r="AJ44" s="21"/>
      <c r="AK44" s="21"/>
      <c r="AL44" s="21"/>
      <c r="AM44" s="21"/>
      <c r="AN44" s="21"/>
      <c r="AO44" s="21"/>
      <c r="AP44" s="21">
        <v>445026.44</v>
      </c>
      <c r="AQ44" s="21">
        <v>445026.44</v>
      </c>
      <c r="AR44" s="21">
        <v>445026.43</v>
      </c>
      <c r="AS44" s="13">
        <f t="shared" si="5"/>
        <v>1335079.31</v>
      </c>
      <c r="AU44"/>
    </row>
    <row r="45" spans="1:47" ht="70.5" customHeight="1" x14ac:dyDescent="0.25">
      <c r="A45" s="34">
        <v>9</v>
      </c>
      <c r="B45" s="17" t="s">
        <v>113</v>
      </c>
      <c r="C45" s="20" t="s">
        <v>59</v>
      </c>
      <c r="D45" s="19">
        <v>1</v>
      </c>
      <c r="E45" s="16" t="s">
        <v>88</v>
      </c>
      <c r="F45" s="59" t="s">
        <v>109</v>
      </c>
      <c r="G45" s="32"/>
      <c r="I45" s="70"/>
      <c r="K45" s="32"/>
      <c r="L45" s="32"/>
      <c r="M45" s="32"/>
      <c r="N45" s="32"/>
      <c r="O45" s="32"/>
      <c r="P45" s="32">
        <v>20</v>
      </c>
      <c r="Q45" s="32">
        <v>20</v>
      </c>
      <c r="R45" s="32">
        <v>20</v>
      </c>
      <c r="S45" s="41">
        <f>SUM(G45:R45)</f>
        <v>60</v>
      </c>
      <c r="T45" s="51"/>
      <c r="U45" s="42"/>
      <c r="V45" s="42"/>
      <c r="W45" s="42"/>
      <c r="X45" s="51"/>
      <c r="Y45" s="51"/>
      <c r="Z45" s="51"/>
      <c r="AA45" s="51"/>
      <c r="AB45" s="51"/>
      <c r="AC45" s="42">
        <v>0.33</v>
      </c>
      <c r="AD45" s="42">
        <v>0.33</v>
      </c>
      <c r="AE45" s="42">
        <v>0.34</v>
      </c>
      <c r="AF45" s="41">
        <f t="shared" si="4"/>
        <v>1</v>
      </c>
      <c r="AG45" s="21"/>
      <c r="AH45" s="21"/>
      <c r="AI45" s="21"/>
      <c r="AJ45" s="21"/>
      <c r="AK45" s="21"/>
      <c r="AL45" s="21"/>
      <c r="AM45" s="21"/>
      <c r="AN45" s="21"/>
      <c r="AO45" s="21"/>
      <c r="AP45" s="21">
        <v>466567.84</v>
      </c>
      <c r="AQ45" s="21">
        <v>466567.84</v>
      </c>
      <c r="AR45" s="21">
        <v>466567.83</v>
      </c>
      <c r="AS45" s="13">
        <f t="shared" si="5"/>
        <v>1399703.51</v>
      </c>
      <c r="AU45"/>
    </row>
    <row r="46" spans="1:47" ht="57.75" customHeight="1" x14ac:dyDescent="0.25">
      <c r="A46" s="34">
        <v>10</v>
      </c>
      <c r="B46" s="17" t="s">
        <v>114</v>
      </c>
      <c r="C46" s="20" t="s">
        <v>59</v>
      </c>
      <c r="D46" s="19">
        <v>1</v>
      </c>
      <c r="E46" s="16" t="s">
        <v>89</v>
      </c>
      <c r="F46" s="59" t="s">
        <v>109</v>
      </c>
      <c r="G46" s="32"/>
      <c r="H46" s="32"/>
      <c r="I46" s="32"/>
      <c r="J46" s="32"/>
      <c r="K46" s="32"/>
      <c r="L46" s="32">
        <v>15</v>
      </c>
      <c r="M46" s="32">
        <v>20</v>
      </c>
      <c r="N46" s="32">
        <v>18</v>
      </c>
      <c r="O46" s="32"/>
      <c r="P46" s="32"/>
      <c r="Q46" s="32"/>
      <c r="R46" s="32"/>
      <c r="S46" s="41">
        <f t="shared" ref="S46" si="6">SUM(G46:R46)</f>
        <v>53</v>
      </c>
      <c r="T46" s="51"/>
      <c r="U46" s="51"/>
      <c r="V46" s="51"/>
      <c r="W46" s="51"/>
      <c r="X46" s="51"/>
      <c r="Y46" s="42">
        <v>0.33</v>
      </c>
      <c r="Z46" s="42">
        <v>0.33</v>
      </c>
      <c r="AA46" s="42">
        <v>0.34</v>
      </c>
      <c r="AB46" s="51"/>
      <c r="AC46" s="42"/>
      <c r="AD46" s="42"/>
      <c r="AE46" s="42"/>
      <c r="AF46" s="41">
        <f t="shared" si="4"/>
        <v>1</v>
      </c>
      <c r="AG46" s="21"/>
      <c r="AH46" s="21"/>
      <c r="AI46" s="21"/>
      <c r="AJ46" s="21"/>
      <c r="AK46" s="21"/>
      <c r="AL46" s="21">
        <v>466102.77</v>
      </c>
      <c r="AM46" s="21">
        <v>466102.77</v>
      </c>
      <c r="AN46" s="21">
        <v>466102.77</v>
      </c>
      <c r="AO46" s="21"/>
      <c r="AP46" s="21"/>
      <c r="AQ46" s="21"/>
      <c r="AR46" s="21"/>
      <c r="AS46" s="13">
        <f t="shared" si="5"/>
        <v>1398308.31</v>
      </c>
      <c r="AU46"/>
    </row>
    <row r="47" spans="1:47" ht="66" customHeight="1" x14ac:dyDescent="0.25">
      <c r="A47" s="34">
        <v>11</v>
      </c>
      <c r="B47" s="17" t="s">
        <v>115</v>
      </c>
      <c r="C47" s="20" t="s">
        <v>59</v>
      </c>
      <c r="D47" s="19">
        <v>1</v>
      </c>
      <c r="E47" s="16" t="s">
        <v>96</v>
      </c>
      <c r="F47" s="59" t="s">
        <v>109</v>
      </c>
      <c r="G47" s="32"/>
      <c r="H47" s="32"/>
      <c r="I47" s="32"/>
      <c r="J47" s="32"/>
      <c r="K47" s="32"/>
      <c r="L47" s="32">
        <v>15</v>
      </c>
      <c r="M47" s="32">
        <v>20</v>
      </c>
      <c r="N47" s="32">
        <v>18</v>
      </c>
      <c r="O47" s="32"/>
      <c r="P47" s="32"/>
      <c r="Q47" s="32"/>
      <c r="R47" s="32"/>
      <c r="S47" s="41">
        <f t="shared" ref="S47" si="7">SUM(G47:R47)</f>
        <v>53</v>
      </c>
      <c r="T47" s="51"/>
      <c r="U47" s="51"/>
      <c r="V47" s="51"/>
      <c r="W47" s="51"/>
      <c r="X47" s="51"/>
      <c r="Y47" s="42">
        <v>0.33</v>
      </c>
      <c r="Z47" s="42">
        <v>0.33</v>
      </c>
      <c r="AA47" s="42">
        <v>0.34</v>
      </c>
      <c r="AB47" s="51"/>
      <c r="AC47" s="42"/>
      <c r="AD47" s="42"/>
      <c r="AE47" s="42"/>
      <c r="AF47" s="41">
        <f t="shared" ref="AF47" si="8">SUM(T47:AE47)</f>
        <v>1</v>
      </c>
      <c r="AG47" s="21"/>
      <c r="AH47" s="21"/>
      <c r="AI47" s="21"/>
      <c r="AJ47" s="21"/>
      <c r="AK47" s="21"/>
      <c r="AL47" s="21">
        <v>532690.73</v>
      </c>
      <c r="AM47" s="21">
        <v>532690.73</v>
      </c>
      <c r="AN47" s="21">
        <v>532690.73</v>
      </c>
      <c r="AO47" s="21"/>
      <c r="AP47" s="21"/>
      <c r="AQ47" s="21"/>
      <c r="AR47" s="21"/>
      <c r="AS47" s="13">
        <f t="shared" ref="AS47" si="9">SUM(AG47:AR47)</f>
        <v>1598072.19</v>
      </c>
      <c r="AU47"/>
    </row>
    <row r="48" spans="1:47" ht="69.75" customHeight="1" x14ac:dyDescent="0.25">
      <c r="A48" s="34">
        <v>12</v>
      </c>
      <c r="B48" s="17" t="s">
        <v>116</v>
      </c>
      <c r="C48" s="20" t="s">
        <v>59</v>
      </c>
      <c r="D48" s="19">
        <v>1</v>
      </c>
      <c r="E48" s="16" t="s">
        <v>85</v>
      </c>
      <c r="F48" s="59" t="s">
        <v>109</v>
      </c>
      <c r="G48" s="32"/>
      <c r="H48" s="177"/>
      <c r="J48" s="32">
        <v>20</v>
      </c>
      <c r="K48" s="32">
        <v>20</v>
      </c>
      <c r="L48" s="32">
        <v>20</v>
      </c>
      <c r="M48" s="32"/>
      <c r="N48" s="32"/>
      <c r="O48" s="32"/>
      <c r="P48" s="32"/>
      <c r="Q48" s="32"/>
      <c r="R48" s="32"/>
      <c r="S48" s="41">
        <f>SUM(G48:R48)</f>
        <v>60</v>
      </c>
      <c r="T48" s="51"/>
      <c r="U48" s="42"/>
      <c r="V48" s="42"/>
      <c r="W48" s="42">
        <v>0.33</v>
      </c>
      <c r="X48" s="42">
        <v>0.33</v>
      </c>
      <c r="Y48" s="42">
        <v>0.34</v>
      </c>
      <c r="Z48" s="51"/>
      <c r="AA48" s="51"/>
      <c r="AB48" s="51"/>
      <c r="AC48" s="42"/>
      <c r="AD48" s="42"/>
      <c r="AE48" s="42"/>
      <c r="AF48" s="41">
        <f t="shared" si="4"/>
        <v>1</v>
      </c>
      <c r="AG48" s="21"/>
      <c r="AH48" s="21"/>
      <c r="AI48" s="21"/>
      <c r="AJ48" s="21">
        <v>432282.87</v>
      </c>
      <c r="AK48" s="21">
        <v>432282.87</v>
      </c>
      <c r="AL48" s="21">
        <v>432282.87</v>
      </c>
      <c r="AM48" s="21"/>
      <c r="AN48" s="21"/>
      <c r="AO48" s="21"/>
      <c r="AP48" s="21"/>
      <c r="AQ48" s="21"/>
      <c r="AR48" s="21"/>
      <c r="AS48" s="13">
        <f t="shared" si="5"/>
        <v>1296848.6099999999</v>
      </c>
      <c r="AU48"/>
    </row>
    <row r="49" spans="1:47" ht="69.75" customHeight="1" thickBot="1" x14ac:dyDescent="0.3">
      <c r="A49" s="34">
        <v>13</v>
      </c>
      <c r="B49" s="17" t="s">
        <v>117</v>
      </c>
      <c r="C49" s="20" t="s">
        <v>59</v>
      </c>
      <c r="D49" s="19">
        <v>1</v>
      </c>
      <c r="E49" s="16" t="s">
        <v>85</v>
      </c>
      <c r="F49" s="59" t="s">
        <v>109</v>
      </c>
      <c r="G49" s="32"/>
      <c r="H49" s="70"/>
      <c r="I49" s="70"/>
      <c r="J49" s="32">
        <v>20</v>
      </c>
      <c r="K49" s="32">
        <v>20</v>
      </c>
      <c r="L49" s="32">
        <v>20</v>
      </c>
      <c r="M49" s="32"/>
      <c r="N49" s="32"/>
      <c r="O49" s="32"/>
      <c r="P49" s="32"/>
      <c r="Q49" s="32"/>
      <c r="R49" s="32"/>
      <c r="S49" s="41">
        <f>SUM(G49:R49)</f>
        <v>60</v>
      </c>
      <c r="T49" s="51"/>
      <c r="U49" s="42"/>
      <c r="V49" s="42"/>
      <c r="W49" s="42">
        <v>0.33</v>
      </c>
      <c r="X49" s="42">
        <v>0.33</v>
      </c>
      <c r="Y49" s="42">
        <v>0.34</v>
      </c>
      <c r="Z49" s="51"/>
      <c r="AA49" s="51"/>
      <c r="AB49" s="51"/>
      <c r="AC49" s="42"/>
      <c r="AD49" s="42"/>
      <c r="AE49" s="42"/>
      <c r="AF49" s="41">
        <f t="shared" ref="AF49" si="10">SUM(T49:AE49)</f>
        <v>1</v>
      </c>
      <c r="AG49" s="21"/>
      <c r="AH49" s="21"/>
      <c r="AI49" s="21"/>
      <c r="AJ49" s="21">
        <v>466611.61</v>
      </c>
      <c r="AK49" s="21">
        <v>466611.61</v>
      </c>
      <c r="AL49" s="21">
        <v>466611.62</v>
      </c>
      <c r="AM49" s="21"/>
      <c r="AN49" s="21"/>
      <c r="AO49" s="21"/>
      <c r="AP49" s="21"/>
      <c r="AQ49" s="21"/>
      <c r="AR49" s="21"/>
      <c r="AS49" s="13">
        <f t="shared" ref="AS49" si="11">SUM(AG49:AR49)</f>
        <v>1399834.8399999999</v>
      </c>
      <c r="AU49"/>
    </row>
    <row r="50" spans="1:47" ht="23.25" customHeight="1" x14ac:dyDescent="0.25">
      <c r="A50" s="159" t="s">
        <v>31</v>
      </c>
      <c r="B50" s="160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60"/>
      <c r="AA50" s="160"/>
      <c r="AB50" s="160"/>
      <c r="AC50" s="160"/>
      <c r="AD50" s="160"/>
      <c r="AE50" s="160"/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1"/>
    </row>
    <row r="51" spans="1:47" ht="15" customHeight="1" x14ac:dyDescent="0.25">
      <c r="A51" s="166" t="s">
        <v>19</v>
      </c>
      <c r="B51" s="168" t="s">
        <v>12</v>
      </c>
      <c r="C51" s="170" t="s">
        <v>28</v>
      </c>
      <c r="D51" s="91" t="s">
        <v>29</v>
      </c>
      <c r="E51" s="91" t="s">
        <v>30</v>
      </c>
      <c r="F51" s="93" t="s">
        <v>27</v>
      </c>
      <c r="G51" s="162" t="s">
        <v>0</v>
      </c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5"/>
      <c r="T51" s="162" t="s">
        <v>11</v>
      </c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/>
      <c r="AF51" s="165"/>
      <c r="AG51" s="162" t="s">
        <v>18</v>
      </c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4"/>
    </row>
    <row r="52" spans="1:47" ht="29.25" customHeight="1" x14ac:dyDescent="0.25">
      <c r="A52" s="167"/>
      <c r="B52" s="169"/>
      <c r="C52" s="171"/>
      <c r="D52" s="92"/>
      <c r="E52" s="95"/>
      <c r="F52" s="94"/>
      <c r="G52" s="9" t="s">
        <v>1</v>
      </c>
      <c r="H52" s="9" t="s">
        <v>2</v>
      </c>
      <c r="I52" s="9" t="s">
        <v>3</v>
      </c>
      <c r="J52" s="9" t="s">
        <v>4</v>
      </c>
      <c r="K52" s="9" t="s">
        <v>3</v>
      </c>
      <c r="L52" s="9" t="s">
        <v>5</v>
      </c>
      <c r="M52" s="9" t="s">
        <v>5</v>
      </c>
      <c r="N52" s="9" t="s">
        <v>4</v>
      </c>
      <c r="O52" s="9" t="s">
        <v>6</v>
      </c>
      <c r="P52" s="9" t="s">
        <v>7</v>
      </c>
      <c r="Q52" s="9" t="s">
        <v>8</v>
      </c>
      <c r="R52" s="9" t="s">
        <v>9</v>
      </c>
      <c r="S52" s="26" t="s">
        <v>38</v>
      </c>
      <c r="T52" s="9" t="s">
        <v>1</v>
      </c>
      <c r="U52" s="9" t="s">
        <v>2</v>
      </c>
      <c r="V52" s="9" t="s">
        <v>3</v>
      </c>
      <c r="W52" s="9" t="s">
        <v>4</v>
      </c>
      <c r="X52" s="9" t="s">
        <v>3</v>
      </c>
      <c r="Y52" s="9" t="s">
        <v>5</v>
      </c>
      <c r="Z52" s="9" t="s">
        <v>5</v>
      </c>
      <c r="AA52" s="9" t="s">
        <v>4</v>
      </c>
      <c r="AB52" s="9" t="s">
        <v>6</v>
      </c>
      <c r="AC52" s="9" t="s">
        <v>7</v>
      </c>
      <c r="AD52" s="9" t="s">
        <v>8</v>
      </c>
      <c r="AE52" s="9" t="s">
        <v>9</v>
      </c>
      <c r="AF52" s="26" t="s">
        <v>10</v>
      </c>
      <c r="AG52" s="9" t="s">
        <v>1</v>
      </c>
      <c r="AH52" s="9" t="s">
        <v>2</v>
      </c>
      <c r="AI52" s="9" t="s">
        <v>3</v>
      </c>
      <c r="AJ52" s="9" t="s">
        <v>4</v>
      </c>
      <c r="AK52" s="9" t="s">
        <v>3</v>
      </c>
      <c r="AL52" s="9" t="s">
        <v>5</v>
      </c>
      <c r="AM52" s="72" t="s">
        <v>5</v>
      </c>
      <c r="AN52" s="72" t="s">
        <v>4</v>
      </c>
      <c r="AO52" s="72" t="s">
        <v>6</v>
      </c>
      <c r="AP52" s="72" t="s">
        <v>7</v>
      </c>
      <c r="AQ52" s="72" t="s">
        <v>8</v>
      </c>
      <c r="AR52" s="72" t="s">
        <v>9</v>
      </c>
      <c r="AS52" s="12" t="s">
        <v>10</v>
      </c>
    </row>
    <row r="53" spans="1:47" ht="54.75" customHeight="1" x14ac:dyDescent="0.25">
      <c r="A53" s="34">
        <v>14</v>
      </c>
      <c r="B53" s="17" t="s">
        <v>118</v>
      </c>
      <c r="C53" s="20" t="s">
        <v>59</v>
      </c>
      <c r="D53" s="19">
        <v>1</v>
      </c>
      <c r="E53" s="16" t="s">
        <v>97</v>
      </c>
      <c r="F53" s="59" t="s">
        <v>109</v>
      </c>
      <c r="G53" s="32"/>
      <c r="H53" s="32"/>
      <c r="I53" s="32"/>
      <c r="J53" s="32"/>
      <c r="K53" s="32"/>
      <c r="L53" s="32">
        <v>15</v>
      </c>
      <c r="M53" s="32">
        <v>20</v>
      </c>
      <c r="N53" s="32">
        <v>18</v>
      </c>
      <c r="O53" s="32"/>
      <c r="P53" s="32"/>
      <c r="Q53" s="32"/>
      <c r="R53" s="32"/>
      <c r="S53" s="41">
        <f t="shared" ref="S53:S61" si="12">SUM(G53:R53)</f>
        <v>53</v>
      </c>
      <c r="T53" s="51"/>
      <c r="U53" s="51"/>
      <c r="V53" s="51"/>
      <c r="W53" s="51"/>
      <c r="X53" s="51"/>
      <c r="Y53" s="42">
        <v>0.33</v>
      </c>
      <c r="Z53" s="42">
        <v>0.33</v>
      </c>
      <c r="AA53" s="42">
        <v>0.34</v>
      </c>
      <c r="AB53" s="51"/>
      <c r="AC53" s="42"/>
      <c r="AD53" s="42"/>
      <c r="AE53" s="42"/>
      <c r="AF53" s="41">
        <f t="shared" ref="AF53:AF61" si="13">SUM(T53:AE53)</f>
        <v>1</v>
      </c>
      <c r="AG53" s="21"/>
      <c r="AH53" s="21"/>
      <c r="AI53" s="21"/>
      <c r="AJ53" s="21"/>
      <c r="AK53" s="21"/>
      <c r="AL53" s="21">
        <v>433062.57</v>
      </c>
      <c r="AM53" s="21">
        <v>433062.57</v>
      </c>
      <c r="AN53" s="21">
        <v>433062.57</v>
      </c>
      <c r="AO53" s="21"/>
      <c r="AP53" s="21"/>
      <c r="AQ53" s="21"/>
      <c r="AR53" s="21"/>
      <c r="AS53" s="13">
        <f t="shared" ref="AS53:AS61" si="14">SUM(AG53:AR53)</f>
        <v>1299187.71</v>
      </c>
    </row>
    <row r="54" spans="1:47" ht="59.25" customHeight="1" x14ac:dyDescent="0.25">
      <c r="A54" s="34">
        <v>15</v>
      </c>
      <c r="B54" s="17" t="s">
        <v>119</v>
      </c>
      <c r="C54" s="20" t="s">
        <v>59</v>
      </c>
      <c r="D54" s="19">
        <v>1</v>
      </c>
      <c r="E54" s="16" t="s">
        <v>98</v>
      </c>
      <c r="F54" s="59" t="s">
        <v>109</v>
      </c>
      <c r="G54" s="32"/>
      <c r="H54" s="32"/>
      <c r="I54" s="32"/>
      <c r="J54" s="32">
        <v>15</v>
      </c>
      <c r="K54" s="32">
        <v>20</v>
      </c>
      <c r="L54" s="32">
        <v>18</v>
      </c>
      <c r="M54" s="32"/>
      <c r="N54" s="32"/>
      <c r="O54" s="32"/>
      <c r="P54" s="32"/>
      <c r="Q54" s="32"/>
      <c r="R54" s="32"/>
      <c r="S54" s="41">
        <f t="shared" si="12"/>
        <v>53</v>
      </c>
      <c r="T54" s="51"/>
      <c r="U54" s="51"/>
      <c r="V54" s="51"/>
      <c r="W54" s="42">
        <v>0.33</v>
      </c>
      <c r="X54" s="42">
        <v>0.33</v>
      </c>
      <c r="Y54" s="42">
        <v>0.34</v>
      </c>
      <c r="Z54" s="51"/>
      <c r="AA54" s="51"/>
      <c r="AB54" s="51"/>
      <c r="AC54" s="42"/>
      <c r="AD54" s="42"/>
      <c r="AE54" s="42"/>
      <c r="AF54" s="41">
        <f t="shared" si="13"/>
        <v>1</v>
      </c>
      <c r="AG54" s="21"/>
      <c r="AH54" s="21"/>
      <c r="AI54" s="21"/>
      <c r="AJ54" s="21">
        <v>500000</v>
      </c>
      <c r="AK54" s="21">
        <v>500000</v>
      </c>
      <c r="AL54" s="21">
        <v>500000</v>
      </c>
      <c r="AM54" s="21"/>
      <c r="AN54" s="21"/>
      <c r="AO54" s="21"/>
      <c r="AP54" s="21"/>
      <c r="AQ54" s="21"/>
      <c r="AR54" s="21"/>
      <c r="AS54" s="13">
        <f t="shared" si="14"/>
        <v>1500000</v>
      </c>
    </row>
    <row r="55" spans="1:47" ht="56.25" customHeight="1" x14ac:dyDescent="0.25">
      <c r="A55" s="34">
        <v>16</v>
      </c>
      <c r="B55" s="17" t="s">
        <v>120</v>
      </c>
      <c r="C55" s="20" t="s">
        <v>59</v>
      </c>
      <c r="D55" s="19">
        <v>1</v>
      </c>
      <c r="E55" s="16" t="s">
        <v>90</v>
      </c>
      <c r="F55" s="59" t="s">
        <v>109</v>
      </c>
      <c r="G55" s="32"/>
      <c r="H55" s="32"/>
      <c r="I55" s="32"/>
      <c r="J55" s="32"/>
      <c r="K55" s="32"/>
      <c r="L55" s="32"/>
      <c r="M55" s="32"/>
      <c r="N55" s="32"/>
      <c r="O55" s="32"/>
      <c r="P55" s="32">
        <v>15</v>
      </c>
      <c r="Q55" s="32">
        <v>20</v>
      </c>
      <c r="R55" s="32">
        <v>18</v>
      </c>
      <c r="S55" s="41">
        <f t="shared" si="12"/>
        <v>53</v>
      </c>
      <c r="T55" s="51"/>
      <c r="U55" s="51"/>
      <c r="V55" s="51"/>
      <c r="W55" s="51"/>
      <c r="X55" s="51"/>
      <c r="Y55" s="51"/>
      <c r="Z55" s="51"/>
      <c r="AA55" s="51"/>
      <c r="AB55" s="51"/>
      <c r="AC55" s="42">
        <v>0.33</v>
      </c>
      <c r="AD55" s="42">
        <v>0.33</v>
      </c>
      <c r="AE55" s="42">
        <v>0.34</v>
      </c>
      <c r="AF55" s="41">
        <f t="shared" si="13"/>
        <v>1</v>
      </c>
      <c r="AG55" s="21"/>
      <c r="AH55" s="21"/>
      <c r="AI55" s="21"/>
      <c r="AJ55" s="21"/>
      <c r="AK55" s="21"/>
      <c r="AL55" s="21"/>
      <c r="AM55" s="21"/>
      <c r="AN55" s="21"/>
      <c r="AO55" s="21"/>
      <c r="AP55" s="21">
        <v>227334.14</v>
      </c>
      <c r="AQ55" s="21">
        <v>227334.14</v>
      </c>
      <c r="AR55" s="21">
        <v>227334.14</v>
      </c>
      <c r="AS55" s="13">
        <f t="shared" si="14"/>
        <v>682002.42</v>
      </c>
    </row>
    <row r="56" spans="1:47" ht="70.5" customHeight="1" x14ac:dyDescent="0.25">
      <c r="A56" s="34">
        <v>17</v>
      </c>
      <c r="B56" s="17" t="s">
        <v>121</v>
      </c>
      <c r="C56" s="20" t="s">
        <v>59</v>
      </c>
      <c r="D56" s="19">
        <v>1</v>
      </c>
      <c r="E56" s="16" t="s">
        <v>98</v>
      </c>
      <c r="F56" s="59" t="s">
        <v>109</v>
      </c>
      <c r="G56" s="32"/>
      <c r="H56" s="32"/>
      <c r="I56" s="32"/>
      <c r="J56" s="32"/>
      <c r="K56" s="32"/>
      <c r="L56" s="32"/>
      <c r="M56" s="32"/>
      <c r="N56" s="32"/>
      <c r="O56" s="32"/>
      <c r="P56" s="32">
        <v>15</v>
      </c>
      <c r="Q56" s="32">
        <v>20</v>
      </c>
      <c r="R56" s="32">
        <v>18</v>
      </c>
      <c r="S56" s="41">
        <f t="shared" si="12"/>
        <v>53</v>
      </c>
      <c r="T56" s="51"/>
      <c r="U56" s="51"/>
      <c r="V56" s="51"/>
      <c r="W56" s="51"/>
      <c r="X56" s="51"/>
      <c r="Y56" s="51"/>
      <c r="Z56" s="51"/>
      <c r="AA56" s="51"/>
      <c r="AB56" s="51"/>
      <c r="AC56" s="42">
        <v>0.33</v>
      </c>
      <c r="AD56" s="42">
        <v>0.33</v>
      </c>
      <c r="AE56" s="42">
        <v>0.34</v>
      </c>
      <c r="AF56" s="41">
        <f t="shared" si="13"/>
        <v>1</v>
      </c>
      <c r="AG56" s="21"/>
      <c r="AH56" s="21"/>
      <c r="AI56" s="21"/>
      <c r="AJ56" s="21"/>
      <c r="AK56" s="21"/>
      <c r="AL56" s="21"/>
      <c r="AM56" s="21"/>
      <c r="AN56" s="21"/>
      <c r="AO56" s="21"/>
      <c r="AP56" s="21">
        <v>466666.66</v>
      </c>
      <c r="AQ56" s="21">
        <v>466666.66</v>
      </c>
      <c r="AR56" s="21">
        <v>466666.68</v>
      </c>
      <c r="AS56" s="13">
        <f t="shared" si="14"/>
        <v>1400000</v>
      </c>
    </row>
    <row r="57" spans="1:47" ht="58.5" customHeight="1" x14ac:dyDescent="0.25">
      <c r="A57" s="34">
        <v>18</v>
      </c>
      <c r="B57" s="17" t="s">
        <v>122</v>
      </c>
      <c r="C57" s="20" t="s">
        <v>59</v>
      </c>
      <c r="D57" s="19">
        <v>1</v>
      </c>
      <c r="E57" s="16" t="s">
        <v>97</v>
      </c>
      <c r="F57" s="59" t="s">
        <v>109</v>
      </c>
      <c r="G57" s="32"/>
      <c r="H57" s="32"/>
      <c r="I57" s="32"/>
      <c r="J57" s="32"/>
      <c r="K57" s="32"/>
      <c r="L57" s="32"/>
      <c r="M57" s="32"/>
      <c r="N57" s="32"/>
      <c r="O57" s="32"/>
      <c r="P57" s="32">
        <v>15</v>
      </c>
      <c r="Q57" s="32">
        <v>20</v>
      </c>
      <c r="R57" s="32">
        <v>18</v>
      </c>
      <c r="S57" s="41">
        <f t="shared" si="12"/>
        <v>53</v>
      </c>
      <c r="T57" s="51"/>
      <c r="U57" s="51"/>
      <c r="V57" s="51"/>
      <c r="W57" s="51"/>
      <c r="X57" s="51"/>
      <c r="Y57" s="51"/>
      <c r="Z57" s="51"/>
      <c r="AA57" s="51"/>
      <c r="AB57" s="51"/>
      <c r="AC57" s="42">
        <v>0.33</v>
      </c>
      <c r="AD57" s="42">
        <v>0.33</v>
      </c>
      <c r="AE57" s="42">
        <v>0.34</v>
      </c>
      <c r="AF57" s="41">
        <f t="shared" si="13"/>
        <v>1</v>
      </c>
      <c r="AG57" s="21"/>
      <c r="AH57" s="21"/>
      <c r="AI57" s="21"/>
      <c r="AJ57" s="21"/>
      <c r="AK57" s="21"/>
      <c r="AL57" s="21"/>
      <c r="AM57" s="21"/>
      <c r="AN57" s="21"/>
      <c r="AO57" s="21"/>
      <c r="AP57" s="21">
        <v>500000</v>
      </c>
      <c r="AQ57" s="21">
        <v>500000</v>
      </c>
      <c r="AR57" s="21">
        <v>500000</v>
      </c>
      <c r="AS57" s="13">
        <f t="shared" si="14"/>
        <v>1500000</v>
      </c>
    </row>
    <row r="58" spans="1:47" ht="57" customHeight="1" x14ac:dyDescent="0.25">
      <c r="A58" s="69">
        <v>19</v>
      </c>
      <c r="B58" s="17" t="s">
        <v>123</v>
      </c>
      <c r="C58" s="20" t="s">
        <v>59</v>
      </c>
      <c r="D58" s="19">
        <v>1</v>
      </c>
      <c r="E58" s="16" t="s">
        <v>91</v>
      </c>
      <c r="F58" s="59" t="s">
        <v>109</v>
      </c>
      <c r="G58" s="32"/>
      <c r="H58" s="32"/>
      <c r="I58" s="32"/>
      <c r="J58" s="32"/>
      <c r="K58" s="32"/>
      <c r="L58" s="32"/>
      <c r="M58" s="32"/>
      <c r="N58" s="32"/>
      <c r="O58" s="32"/>
      <c r="P58" s="32">
        <v>15</v>
      </c>
      <c r="Q58" s="32">
        <v>20</v>
      </c>
      <c r="R58" s="32">
        <v>18</v>
      </c>
      <c r="S58" s="41">
        <f t="shared" si="12"/>
        <v>53</v>
      </c>
      <c r="T58" s="51"/>
      <c r="U58" s="51"/>
      <c r="V58" s="51"/>
      <c r="W58" s="51"/>
      <c r="X58" s="51"/>
      <c r="Y58" s="51"/>
      <c r="Z58" s="51"/>
      <c r="AA58" s="51"/>
      <c r="AB58" s="51"/>
      <c r="AC58" s="42">
        <v>0.33</v>
      </c>
      <c r="AD58" s="42">
        <v>0.33</v>
      </c>
      <c r="AE58" s="42">
        <v>0.34</v>
      </c>
      <c r="AF58" s="41">
        <f t="shared" si="13"/>
        <v>1</v>
      </c>
      <c r="AG58" s="21"/>
      <c r="AH58" s="21"/>
      <c r="AI58" s="21"/>
      <c r="AJ58" s="21"/>
      <c r="AK58" s="21"/>
      <c r="AL58" s="21"/>
      <c r="AM58" s="21"/>
      <c r="AN58" s="21"/>
      <c r="AO58" s="21"/>
      <c r="AP58" s="21">
        <v>416666.66</v>
      </c>
      <c r="AQ58" s="21">
        <v>416666.66</v>
      </c>
      <c r="AR58" s="21">
        <v>416666.68</v>
      </c>
      <c r="AS58" s="13">
        <f t="shared" si="14"/>
        <v>1250000</v>
      </c>
    </row>
    <row r="59" spans="1:47" ht="67.5" customHeight="1" x14ac:dyDescent="0.25">
      <c r="A59" s="69">
        <v>20</v>
      </c>
      <c r="B59" s="17" t="s">
        <v>124</v>
      </c>
      <c r="C59" s="20" t="s">
        <v>59</v>
      </c>
      <c r="D59" s="19">
        <v>1</v>
      </c>
      <c r="E59" s="16" t="s">
        <v>92</v>
      </c>
      <c r="F59" s="59" t="s">
        <v>109</v>
      </c>
      <c r="G59" s="32"/>
      <c r="H59" s="32"/>
      <c r="I59" s="32"/>
      <c r="J59" s="32"/>
      <c r="K59" s="32"/>
      <c r="L59" s="32"/>
      <c r="M59" s="32"/>
      <c r="N59" s="32"/>
      <c r="O59" s="32"/>
      <c r="P59" s="32">
        <v>20</v>
      </c>
      <c r="Q59" s="32">
        <v>20</v>
      </c>
      <c r="R59" s="32">
        <v>20</v>
      </c>
      <c r="S59" s="41">
        <f t="shared" si="12"/>
        <v>60</v>
      </c>
      <c r="T59" s="51"/>
      <c r="U59" s="51"/>
      <c r="V59" s="51"/>
      <c r="W59" s="51"/>
      <c r="X59" s="51"/>
      <c r="Y59" s="51"/>
      <c r="Z59" s="51"/>
      <c r="AA59" s="51"/>
      <c r="AB59" s="51"/>
      <c r="AC59" s="42">
        <v>0.33</v>
      </c>
      <c r="AD59" s="42">
        <v>0.33</v>
      </c>
      <c r="AE59" s="42">
        <v>0.34</v>
      </c>
      <c r="AF59" s="41">
        <f t="shared" si="13"/>
        <v>1</v>
      </c>
      <c r="AG59" s="21"/>
      <c r="AH59" s="21"/>
      <c r="AI59" s="21"/>
      <c r="AJ59" s="21"/>
      <c r="AK59" s="21"/>
      <c r="AL59" s="21"/>
      <c r="AM59" s="21"/>
      <c r="AN59" s="21"/>
      <c r="AO59" s="21"/>
      <c r="AP59" s="21">
        <v>500000</v>
      </c>
      <c r="AQ59" s="21">
        <v>500000</v>
      </c>
      <c r="AR59" s="21">
        <v>500000</v>
      </c>
      <c r="AS59" s="13">
        <f t="shared" si="14"/>
        <v>1500000</v>
      </c>
    </row>
    <row r="60" spans="1:47" ht="60" customHeight="1" x14ac:dyDescent="0.25">
      <c r="A60" s="69">
        <v>21</v>
      </c>
      <c r="B60" s="17" t="s">
        <v>125</v>
      </c>
      <c r="C60" s="20" t="s">
        <v>59</v>
      </c>
      <c r="D60" s="19">
        <v>1</v>
      </c>
      <c r="E60" s="16" t="s">
        <v>126</v>
      </c>
      <c r="F60" s="59" t="s">
        <v>109</v>
      </c>
      <c r="G60" s="32"/>
      <c r="H60" s="32"/>
      <c r="I60" s="32"/>
      <c r="J60" s="32"/>
      <c r="K60" s="32"/>
      <c r="L60" s="32"/>
      <c r="M60" s="32"/>
      <c r="N60" s="32"/>
      <c r="O60" s="32"/>
      <c r="P60" s="32">
        <v>20</v>
      </c>
      <c r="Q60" s="32">
        <v>20</v>
      </c>
      <c r="R60" s="32">
        <v>20</v>
      </c>
      <c r="S60" s="41">
        <f t="shared" si="12"/>
        <v>60</v>
      </c>
      <c r="T60" s="51"/>
      <c r="U60" s="51"/>
      <c r="V60" s="51"/>
      <c r="W60" s="51"/>
      <c r="X60" s="51"/>
      <c r="Y60" s="51"/>
      <c r="Z60" s="51"/>
      <c r="AA60" s="51"/>
      <c r="AB60" s="51"/>
      <c r="AC60" s="42">
        <v>0.33</v>
      </c>
      <c r="AD60" s="42">
        <v>0.33</v>
      </c>
      <c r="AE60" s="42">
        <v>0.34</v>
      </c>
      <c r="AF60" s="41">
        <f t="shared" si="13"/>
        <v>1</v>
      </c>
      <c r="AG60" s="21"/>
      <c r="AH60" s="21"/>
      <c r="AI60" s="21"/>
      <c r="AJ60" s="21"/>
      <c r="AK60" s="21"/>
      <c r="AL60" s="21"/>
      <c r="AM60" s="21"/>
      <c r="AN60" s="21"/>
      <c r="AO60" s="21"/>
      <c r="AP60" s="21">
        <v>235451.04</v>
      </c>
      <c r="AQ60" s="21">
        <v>235451.06</v>
      </c>
      <c r="AR60" s="21">
        <v>235451.04</v>
      </c>
      <c r="AS60" s="13">
        <f t="shared" si="14"/>
        <v>706353.14</v>
      </c>
    </row>
    <row r="61" spans="1:47" ht="57" customHeight="1" x14ac:dyDescent="0.25">
      <c r="A61" s="69">
        <v>22</v>
      </c>
      <c r="B61" s="17" t="s">
        <v>127</v>
      </c>
      <c r="C61" s="20" t="s">
        <v>59</v>
      </c>
      <c r="D61" s="19">
        <v>1</v>
      </c>
      <c r="E61" s="16" t="s">
        <v>98</v>
      </c>
      <c r="F61" s="59" t="s">
        <v>109</v>
      </c>
      <c r="G61" s="32"/>
      <c r="H61" s="32"/>
      <c r="I61" s="32"/>
      <c r="J61" s="32"/>
      <c r="K61" s="32"/>
      <c r="L61" s="32"/>
      <c r="M61" s="32"/>
      <c r="N61" s="32"/>
      <c r="O61" s="32"/>
      <c r="P61" s="32">
        <v>20</v>
      </c>
      <c r="Q61" s="32">
        <v>20</v>
      </c>
      <c r="R61" s="32">
        <v>20</v>
      </c>
      <c r="S61" s="41">
        <f t="shared" si="12"/>
        <v>60</v>
      </c>
      <c r="T61" s="51"/>
      <c r="U61" s="51"/>
      <c r="V61" s="51"/>
      <c r="W61" s="51"/>
      <c r="X61" s="51"/>
      <c r="Y61" s="51"/>
      <c r="Z61" s="51"/>
      <c r="AA61" s="51"/>
      <c r="AB61" s="51"/>
      <c r="AC61" s="42">
        <v>0.33</v>
      </c>
      <c r="AD61" s="42">
        <v>0.33</v>
      </c>
      <c r="AE61" s="42">
        <v>0.34</v>
      </c>
      <c r="AF61" s="41">
        <f t="shared" si="13"/>
        <v>1</v>
      </c>
      <c r="AG61" s="21"/>
      <c r="AH61" s="21"/>
      <c r="AI61" s="21"/>
      <c r="AJ61" s="21"/>
      <c r="AK61" s="21"/>
      <c r="AL61" s="21"/>
      <c r="AM61" s="21"/>
      <c r="AN61" s="21"/>
      <c r="AO61" s="21"/>
      <c r="AP61" s="21">
        <v>433333.33</v>
      </c>
      <c r="AQ61" s="21">
        <v>433333.33</v>
      </c>
      <c r="AR61" s="21">
        <v>433333.34</v>
      </c>
      <c r="AS61" s="13">
        <f t="shared" si="14"/>
        <v>1300000</v>
      </c>
    </row>
    <row r="62" spans="1:47" ht="21" customHeight="1" x14ac:dyDescent="0.25">
      <c r="A62" s="81" t="s">
        <v>60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82"/>
      <c r="AO62" s="82"/>
      <c r="AP62" s="82"/>
      <c r="AQ62" s="82"/>
      <c r="AR62" s="83"/>
      <c r="AS62" s="52">
        <f>AS61+AS60+AS59+AS58+AS57+AS56+AS55+AS54+AS53+AS49+AS48+AS47+AS46+AS45+AS44+AS43+AS42+AS41</f>
        <v>25079610.489999998</v>
      </c>
    </row>
    <row r="63" spans="1:47" ht="57" customHeight="1" x14ac:dyDescent="0.25">
      <c r="A63" s="69">
        <v>23</v>
      </c>
      <c r="B63" s="17" t="s">
        <v>128</v>
      </c>
      <c r="C63" s="20" t="s">
        <v>59</v>
      </c>
      <c r="D63" s="19">
        <v>1</v>
      </c>
      <c r="E63" s="16" t="s">
        <v>129</v>
      </c>
      <c r="F63" s="59" t="s">
        <v>130</v>
      </c>
      <c r="G63" s="32"/>
      <c r="H63" s="32"/>
      <c r="I63" s="32"/>
      <c r="J63" s="32"/>
      <c r="K63" s="32"/>
      <c r="L63" s="32"/>
      <c r="M63" s="32"/>
      <c r="N63" s="32"/>
      <c r="O63" s="32"/>
      <c r="P63" s="32">
        <v>20</v>
      </c>
      <c r="Q63" s="32">
        <v>20</v>
      </c>
      <c r="R63" s="32">
        <v>20</v>
      </c>
      <c r="S63" s="41">
        <f t="shared" ref="S63:S65" si="15">SUM(G63:R63)</f>
        <v>60</v>
      </c>
      <c r="T63" s="51"/>
      <c r="U63" s="51"/>
      <c r="V63" s="51"/>
      <c r="W63" s="51"/>
      <c r="X63" s="51"/>
      <c r="Y63" s="51"/>
      <c r="Z63" s="51"/>
      <c r="AA63" s="51"/>
      <c r="AB63" s="51"/>
      <c r="AC63" s="42">
        <v>0.33</v>
      </c>
      <c r="AD63" s="42">
        <v>0.33</v>
      </c>
      <c r="AE63" s="42">
        <v>0.34</v>
      </c>
      <c r="AF63" s="41">
        <f t="shared" ref="AF63:AF65" si="16">SUM(T63:AE63)</f>
        <v>1</v>
      </c>
      <c r="AG63" s="21"/>
      <c r="AH63" s="21"/>
      <c r="AI63" s="21"/>
      <c r="AJ63" s="21"/>
      <c r="AK63" s="21"/>
      <c r="AL63" s="21"/>
      <c r="AM63" s="21"/>
      <c r="AN63" s="21"/>
      <c r="AO63" s="21"/>
      <c r="AP63" s="21">
        <v>600000</v>
      </c>
      <c r="AQ63" s="21">
        <v>600000</v>
      </c>
      <c r="AR63" s="21">
        <v>600000</v>
      </c>
      <c r="AS63" s="13">
        <f t="shared" ref="AS63:AS65" si="17">SUM(AG63:AR63)</f>
        <v>1800000</v>
      </c>
    </row>
    <row r="64" spans="1:47" ht="63" customHeight="1" x14ac:dyDescent="0.25">
      <c r="A64" s="69">
        <v>24</v>
      </c>
      <c r="B64" s="17" t="s">
        <v>131</v>
      </c>
      <c r="C64" s="20" t="s">
        <v>59</v>
      </c>
      <c r="D64" s="19">
        <v>1</v>
      </c>
      <c r="E64" s="16" t="s">
        <v>100</v>
      </c>
      <c r="F64" s="59" t="s">
        <v>130</v>
      </c>
      <c r="G64" s="32"/>
      <c r="H64" s="32"/>
      <c r="I64" s="32"/>
      <c r="J64" s="32"/>
      <c r="K64" s="32"/>
      <c r="L64" s="32"/>
      <c r="M64" s="32"/>
      <c r="N64" s="32"/>
      <c r="O64" s="32"/>
      <c r="P64" s="32">
        <v>20</v>
      </c>
      <c r="Q64" s="32">
        <v>20</v>
      </c>
      <c r="R64" s="32">
        <v>20</v>
      </c>
      <c r="S64" s="41">
        <f t="shared" ref="S64:S65" si="18">SUM(G64:R64)</f>
        <v>60</v>
      </c>
      <c r="T64" s="51"/>
      <c r="U64" s="51"/>
      <c r="V64" s="51"/>
      <c r="W64" s="51"/>
      <c r="X64" s="51"/>
      <c r="Y64" s="51"/>
      <c r="Z64" s="51"/>
      <c r="AA64" s="51"/>
      <c r="AB64" s="51"/>
      <c r="AC64" s="42">
        <v>0.33</v>
      </c>
      <c r="AD64" s="42">
        <v>0.33</v>
      </c>
      <c r="AE64" s="42">
        <v>0.34</v>
      </c>
      <c r="AF64" s="41">
        <f t="shared" si="16"/>
        <v>1</v>
      </c>
      <c r="AG64" s="21"/>
      <c r="AH64" s="21"/>
      <c r="AI64" s="21"/>
      <c r="AJ64" s="21"/>
      <c r="AK64" s="21"/>
      <c r="AL64" s="21"/>
      <c r="AM64" s="21"/>
      <c r="AN64" s="21"/>
      <c r="AO64" s="21"/>
      <c r="AP64" s="21">
        <v>666666.66</v>
      </c>
      <c r="AQ64" s="21">
        <v>666666.66</v>
      </c>
      <c r="AR64" s="21">
        <v>666666.68000000005</v>
      </c>
      <c r="AS64" s="13">
        <f t="shared" si="17"/>
        <v>2000000</v>
      </c>
    </row>
    <row r="65" spans="1:47" ht="21" customHeight="1" x14ac:dyDescent="0.25">
      <c r="A65" s="81" t="s">
        <v>132</v>
      </c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3"/>
      <c r="AS65" s="52">
        <f>SUM(AS63:AS64)</f>
        <v>3800000</v>
      </c>
    </row>
    <row r="66" spans="1:47" ht="63.75" customHeight="1" x14ac:dyDescent="0.25">
      <c r="A66" s="69">
        <v>25</v>
      </c>
      <c r="B66" s="17" t="s">
        <v>133</v>
      </c>
      <c r="C66" s="20" t="s">
        <v>59</v>
      </c>
      <c r="D66" s="19">
        <v>1</v>
      </c>
      <c r="E66" s="16" t="s">
        <v>97</v>
      </c>
      <c r="F66" s="59" t="s">
        <v>134</v>
      </c>
      <c r="G66" s="32"/>
      <c r="H66" s="32"/>
      <c r="I66" s="32"/>
      <c r="J66" s="32"/>
      <c r="K66" s="32"/>
      <c r="L66" s="32"/>
      <c r="M66" s="32"/>
      <c r="N66" s="32"/>
      <c r="O66" s="32"/>
      <c r="P66" s="32">
        <v>20</v>
      </c>
      <c r="Q66" s="32">
        <v>20</v>
      </c>
      <c r="R66" s="32">
        <v>20</v>
      </c>
      <c r="S66" s="41">
        <f t="shared" ref="S66:S67" si="19">SUM(G66:R66)</f>
        <v>60</v>
      </c>
      <c r="T66" s="51"/>
      <c r="U66" s="51"/>
      <c r="V66" s="51"/>
      <c r="W66" s="51"/>
      <c r="X66" s="51"/>
      <c r="Y66" s="51"/>
      <c r="Z66" s="51"/>
      <c r="AA66" s="51"/>
      <c r="AB66" s="51"/>
      <c r="AC66" s="42">
        <v>0.33</v>
      </c>
      <c r="AD66" s="42">
        <v>0.33</v>
      </c>
      <c r="AE66" s="42">
        <v>0.34</v>
      </c>
      <c r="AF66" s="41">
        <f t="shared" ref="AF66:AF67" si="20">SUM(T66:AE66)</f>
        <v>1</v>
      </c>
      <c r="AG66" s="21"/>
      <c r="AH66" s="21"/>
      <c r="AI66" s="21"/>
      <c r="AJ66" s="21"/>
      <c r="AK66" s="21"/>
      <c r="AL66" s="21"/>
      <c r="AM66" s="21"/>
      <c r="AN66" s="21"/>
      <c r="AO66" s="21"/>
      <c r="AP66" s="21">
        <v>329318.45</v>
      </c>
      <c r="AQ66" s="21">
        <v>329318.45</v>
      </c>
      <c r="AR66" s="21">
        <v>329318.45</v>
      </c>
      <c r="AS66" s="13">
        <f t="shared" ref="AS66:AS67" si="21">SUM(AG66:AR66)</f>
        <v>987955.35000000009</v>
      </c>
    </row>
    <row r="67" spans="1:47" ht="63" customHeight="1" thickBot="1" x14ac:dyDescent="0.3">
      <c r="A67" s="69">
        <v>26</v>
      </c>
      <c r="B67" s="17" t="s">
        <v>135</v>
      </c>
      <c r="C67" s="20" t="s">
        <v>59</v>
      </c>
      <c r="D67" s="19">
        <v>1</v>
      </c>
      <c r="E67" s="16" t="s">
        <v>99</v>
      </c>
      <c r="F67" s="59" t="s">
        <v>134</v>
      </c>
      <c r="G67" s="32"/>
      <c r="H67" s="32"/>
      <c r="I67" s="32"/>
      <c r="J67" s="32"/>
      <c r="K67" s="32"/>
      <c r="L67" s="32"/>
      <c r="M67" s="32"/>
      <c r="N67" s="32"/>
      <c r="O67" s="32"/>
      <c r="P67" s="32">
        <v>20</v>
      </c>
      <c r="Q67" s="32">
        <v>20</v>
      </c>
      <c r="R67" s="32">
        <v>20</v>
      </c>
      <c r="S67" s="41">
        <f t="shared" ref="S67" si="22">SUM(G67:R67)</f>
        <v>60</v>
      </c>
      <c r="T67" s="51"/>
      <c r="U67" s="51"/>
      <c r="V67" s="51"/>
      <c r="W67" s="51"/>
      <c r="X67" s="51"/>
      <c r="Y67" s="51"/>
      <c r="Z67" s="51"/>
      <c r="AA67" s="51"/>
      <c r="AB67" s="51"/>
      <c r="AC67" s="42">
        <v>0.33</v>
      </c>
      <c r="AD67" s="42">
        <v>0.33</v>
      </c>
      <c r="AE67" s="42">
        <v>0.34</v>
      </c>
      <c r="AF67" s="41">
        <f t="shared" si="20"/>
        <v>1</v>
      </c>
      <c r="AG67" s="21"/>
      <c r="AH67" s="21"/>
      <c r="AI67" s="21"/>
      <c r="AJ67" s="21"/>
      <c r="AK67" s="21"/>
      <c r="AL67" s="21"/>
      <c r="AM67" s="21"/>
      <c r="AN67" s="21"/>
      <c r="AO67" s="21"/>
      <c r="AP67" s="21">
        <v>312247.83</v>
      </c>
      <c r="AQ67" s="21">
        <v>312247.83</v>
      </c>
      <c r="AR67" s="21">
        <v>312247.84000000003</v>
      </c>
      <c r="AS67" s="13">
        <f t="shared" si="21"/>
        <v>936743.5</v>
      </c>
    </row>
    <row r="68" spans="1:47" ht="23.25" customHeight="1" x14ac:dyDescent="0.25">
      <c r="A68" s="159" t="s">
        <v>31</v>
      </c>
      <c r="B68" s="160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60"/>
      <c r="Z68" s="160"/>
      <c r="AA68" s="160"/>
      <c r="AB68" s="160"/>
      <c r="AC68" s="160"/>
      <c r="AD68" s="160"/>
      <c r="AE68" s="160"/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1"/>
    </row>
    <row r="69" spans="1:47" ht="15" customHeight="1" x14ac:dyDescent="0.25">
      <c r="A69" s="166" t="s">
        <v>19</v>
      </c>
      <c r="B69" s="168" t="s">
        <v>12</v>
      </c>
      <c r="C69" s="170" t="s">
        <v>28</v>
      </c>
      <c r="D69" s="91" t="s">
        <v>29</v>
      </c>
      <c r="E69" s="91" t="s">
        <v>30</v>
      </c>
      <c r="F69" s="93" t="s">
        <v>27</v>
      </c>
      <c r="G69" s="173" t="s">
        <v>0</v>
      </c>
      <c r="H69" s="174"/>
      <c r="I69" s="174"/>
      <c r="J69" s="174"/>
      <c r="K69" s="174"/>
      <c r="L69" s="174"/>
      <c r="M69" s="174"/>
      <c r="N69" s="174"/>
      <c r="O69" s="174"/>
      <c r="P69" s="174"/>
      <c r="Q69" s="174"/>
      <c r="R69" s="174"/>
      <c r="S69" s="175"/>
      <c r="T69" s="173" t="s">
        <v>11</v>
      </c>
      <c r="U69" s="174"/>
      <c r="V69" s="174"/>
      <c r="W69" s="174"/>
      <c r="X69" s="174"/>
      <c r="Y69" s="174"/>
      <c r="Z69" s="174"/>
      <c r="AA69" s="174"/>
      <c r="AB69" s="174"/>
      <c r="AC69" s="174"/>
      <c r="AD69" s="174"/>
      <c r="AE69" s="174"/>
      <c r="AF69" s="175"/>
      <c r="AG69" s="173" t="s">
        <v>18</v>
      </c>
      <c r="AH69" s="174"/>
      <c r="AI69" s="174"/>
      <c r="AJ69" s="174"/>
      <c r="AK69" s="174"/>
      <c r="AL69" s="174"/>
      <c r="AM69" s="174"/>
      <c r="AN69" s="174"/>
      <c r="AO69" s="174"/>
      <c r="AP69" s="174"/>
      <c r="AQ69" s="174"/>
      <c r="AR69" s="174"/>
      <c r="AS69" s="176"/>
    </row>
    <row r="70" spans="1:47" ht="29.25" customHeight="1" x14ac:dyDescent="0.25">
      <c r="A70" s="167"/>
      <c r="B70" s="172"/>
      <c r="C70" s="171"/>
      <c r="D70" s="92"/>
      <c r="E70" s="92"/>
      <c r="F70" s="94"/>
      <c r="G70" s="9" t="s">
        <v>1</v>
      </c>
      <c r="H70" s="9" t="s">
        <v>2</v>
      </c>
      <c r="I70" s="9" t="s">
        <v>3</v>
      </c>
      <c r="J70" s="9" t="s">
        <v>4</v>
      </c>
      <c r="K70" s="9" t="s">
        <v>3</v>
      </c>
      <c r="L70" s="9" t="s">
        <v>5</v>
      </c>
      <c r="M70" s="9" t="s">
        <v>5</v>
      </c>
      <c r="N70" s="9" t="s">
        <v>4</v>
      </c>
      <c r="O70" s="9" t="s">
        <v>6</v>
      </c>
      <c r="P70" s="9" t="s">
        <v>7</v>
      </c>
      <c r="Q70" s="9" t="s">
        <v>8</v>
      </c>
      <c r="R70" s="9" t="s">
        <v>9</v>
      </c>
      <c r="S70" s="26" t="s">
        <v>38</v>
      </c>
      <c r="T70" s="9" t="s">
        <v>1</v>
      </c>
      <c r="U70" s="9" t="s">
        <v>2</v>
      </c>
      <c r="V70" s="9" t="s">
        <v>3</v>
      </c>
      <c r="W70" s="9" t="s">
        <v>4</v>
      </c>
      <c r="X70" s="9" t="s">
        <v>3</v>
      </c>
      <c r="Y70" s="9" t="s">
        <v>5</v>
      </c>
      <c r="Z70" s="9" t="s">
        <v>5</v>
      </c>
      <c r="AA70" s="9" t="s">
        <v>4</v>
      </c>
      <c r="AB70" s="9" t="s">
        <v>6</v>
      </c>
      <c r="AC70" s="9" t="s">
        <v>7</v>
      </c>
      <c r="AD70" s="9" t="s">
        <v>8</v>
      </c>
      <c r="AE70" s="9" t="s">
        <v>9</v>
      </c>
      <c r="AF70" s="26" t="s">
        <v>10</v>
      </c>
      <c r="AG70" s="9" t="s">
        <v>1</v>
      </c>
      <c r="AH70" s="9" t="s">
        <v>2</v>
      </c>
      <c r="AI70" s="9" t="s">
        <v>3</v>
      </c>
      <c r="AJ70" s="9" t="s">
        <v>4</v>
      </c>
      <c r="AK70" s="9" t="s">
        <v>3</v>
      </c>
      <c r="AL70" s="9" t="s">
        <v>5</v>
      </c>
      <c r="AM70" s="73" t="s">
        <v>5</v>
      </c>
      <c r="AN70" s="73" t="s">
        <v>4</v>
      </c>
      <c r="AO70" s="73" t="s">
        <v>6</v>
      </c>
      <c r="AP70" s="73" t="s">
        <v>7</v>
      </c>
      <c r="AQ70" s="73" t="s">
        <v>8</v>
      </c>
      <c r="AR70" s="73" t="s">
        <v>9</v>
      </c>
      <c r="AS70" s="12" t="s">
        <v>10</v>
      </c>
    </row>
    <row r="71" spans="1:47" ht="59.25" customHeight="1" x14ac:dyDescent="0.25">
      <c r="A71" s="69">
        <v>27</v>
      </c>
      <c r="B71" s="17" t="s">
        <v>136</v>
      </c>
      <c r="C71" s="20" t="s">
        <v>59</v>
      </c>
      <c r="D71" s="19">
        <v>1</v>
      </c>
      <c r="E71" s="16" t="s">
        <v>137</v>
      </c>
      <c r="F71" s="59" t="s">
        <v>134</v>
      </c>
      <c r="G71" s="32"/>
      <c r="H71" s="32"/>
      <c r="I71" s="32"/>
      <c r="J71" s="32"/>
      <c r="K71" s="32"/>
      <c r="L71" s="32"/>
      <c r="M71" s="32"/>
      <c r="N71" s="32"/>
      <c r="O71" s="32"/>
      <c r="P71" s="32">
        <v>20</v>
      </c>
      <c r="Q71" s="32">
        <v>20</v>
      </c>
      <c r="R71" s="32">
        <v>20</v>
      </c>
      <c r="S71" s="41">
        <f t="shared" ref="S71" si="23">SUM(G71:R71)</f>
        <v>60</v>
      </c>
      <c r="T71" s="51"/>
      <c r="U71" s="51"/>
      <c r="V71" s="51"/>
      <c r="W71" s="51"/>
      <c r="X71" s="51"/>
      <c r="Y71" s="51"/>
      <c r="Z71" s="51"/>
      <c r="AA71" s="51"/>
      <c r="AB71" s="51"/>
      <c r="AC71" s="42">
        <v>0.33</v>
      </c>
      <c r="AD71" s="42">
        <v>0.33</v>
      </c>
      <c r="AE71" s="42">
        <v>0.34</v>
      </c>
      <c r="AF71" s="41">
        <f t="shared" ref="AF71" si="24">SUM(T71:AE71)</f>
        <v>1</v>
      </c>
      <c r="AG71" s="21"/>
      <c r="AH71" s="21"/>
      <c r="AI71" s="21"/>
      <c r="AJ71" s="21"/>
      <c r="AK71" s="21"/>
      <c r="AL71" s="21"/>
      <c r="AM71" s="21"/>
      <c r="AN71" s="21"/>
      <c r="AO71" s="21"/>
      <c r="AP71" s="21">
        <v>333333.33</v>
      </c>
      <c r="AQ71" s="21">
        <v>333333.33</v>
      </c>
      <c r="AR71" s="21">
        <v>333333.34000000003</v>
      </c>
      <c r="AS71" s="13">
        <f t="shared" ref="AS71" si="25">SUM(AG71:AR71)</f>
        <v>1000000</v>
      </c>
    </row>
    <row r="72" spans="1:47" ht="21" customHeight="1" x14ac:dyDescent="0.25">
      <c r="A72" s="81" t="s">
        <v>70</v>
      </c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N72" s="82"/>
      <c r="AO72" s="82"/>
      <c r="AP72" s="82"/>
      <c r="AQ72" s="82"/>
      <c r="AR72" s="83"/>
      <c r="AS72" s="52">
        <f>AS71+AS67+AS66</f>
        <v>2924698.85</v>
      </c>
    </row>
    <row r="73" spans="1:47" ht="58.5" customHeight="1" x14ac:dyDescent="0.25">
      <c r="A73" s="69">
        <v>28</v>
      </c>
      <c r="B73" s="17" t="s">
        <v>138</v>
      </c>
      <c r="C73" s="20" t="s">
        <v>59</v>
      </c>
      <c r="D73" s="19">
        <v>1</v>
      </c>
      <c r="E73" s="16" t="s">
        <v>96</v>
      </c>
      <c r="F73" s="59" t="s">
        <v>139</v>
      </c>
      <c r="G73" s="32"/>
      <c r="H73" s="32"/>
      <c r="I73" s="32"/>
      <c r="J73" s="32"/>
      <c r="K73" s="32"/>
      <c r="L73" s="32"/>
      <c r="M73" s="32"/>
      <c r="N73" s="32"/>
      <c r="O73" s="32"/>
      <c r="P73" s="32">
        <v>20</v>
      </c>
      <c r="Q73" s="32">
        <v>20</v>
      </c>
      <c r="R73" s="32">
        <v>20</v>
      </c>
      <c r="S73" s="41">
        <f t="shared" ref="S73" si="26">SUM(G73:R73)</f>
        <v>60</v>
      </c>
      <c r="T73" s="51"/>
      <c r="U73" s="51"/>
      <c r="V73" s="51"/>
      <c r="W73" s="51"/>
      <c r="X73" s="51"/>
      <c r="Y73" s="51"/>
      <c r="Z73" s="51"/>
      <c r="AA73" s="51"/>
      <c r="AB73" s="51"/>
      <c r="AC73" s="42">
        <v>0.33</v>
      </c>
      <c r="AD73" s="42">
        <v>0.33</v>
      </c>
      <c r="AE73" s="42">
        <v>0.34</v>
      </c>
      <c r="AF73" s="41">
        <f t="shared" ref="AF73:AF75" si="27">SUM(T73:AE73)</f>
        <v>1</v>
      </c>
      <c r="AG73" s="21"/>
      <c r="AH73" s="21"/>
      <c r="AI73" s="21"/>
      <c r="AJ73" s="21"/>
      <c r="AK73" s="21"/>
      <c r="AL73" s="21"/>
      <c r="AM73" s="21"/>
      <c r="AN73" s="21"/>
      <c r="AO73" s="21"/>
      <c r="AP73" s="21">
        <v>500000</v>
      </c>
      <c r="AQ73" s="21">
        <v>500000</v>
      </c>
      <c r="AR73" s="21">
        <v>500000</v>
      </c>
      <c r="AS73" s="13">
        <f t="shared" ref="AS73:AS75" si="28">SUM(AG73:AR73)</f>
        <v>1500000</v>
      </c>
    </row>
    <row r="74" spans="1:47" ht="63" customHeight="1" x14ac:dyDescent="0.25">
      <c r="A74" s="69">
        <v>29</v>
      </c>
      <c r="B74" s="17" t="s">
        <v>140</v>
      </c>
      <c r="C74" s="20" t="s">
        <v>59</v>
      </c>
      <c r="D74" s="19">
        <v>1</v>
      </c>
      <c r="E74" s="16" t="s">
        <v>98</v>
      </c>
      <c r="F74" s="59" t="s">
        <v>139</v>
      </c>
      <c r="G74" s="32"/>
      <c r="H74" s="32"/>
      <c r="I74" s="32"/>
      <c r="J74" s="32"/>
      <c r="K74" s="32"/>
      <c r="L74" s="32"/>
      <c r="M74" s="32"/>
      <c r="N74" s="32"/>
      <c r="O74" s="32"/>
      <c r="P74" s="32">
        <v>20</v>
      </c>
      <c r="Q74" s="32">
        <v>20</v>
      </c>
      <c r="R74" s="32">
        <v>20</v>
      </c>
      <c r="S74" s="41">
        <f t="shared" ref="S74:S75" si="29">SUM(G74:R74)</f>
        <v>60</v>
      </c>
      <c r="T74" s="51"/>
      <c r="U74" s="51"/>
      <c r="V74" s="51"/>
      <c r="W74" s="51"/>
      <c r="X74" s="51"/>
      <c r="Y74" s="51"/>
      <c r="Z74" s="51"/>
      <c r="AA74" s="51"/>
      <c r="AB74" s="51"/>
      <c r="AC74" s="42">
        <v>0.33</v>
      </c>
      <c r="AD74" s="42">
        <v>0.33</v>
      </c>
      <c r="AE74" s="42">
        <v>0.34</v>
      </c>
      <c r="AF74" s="41">
        <f t="shared" si="27"/>
        <v>1</v>
      </c>
      <c r="AG74" s="21"/>
      <c r="AH74" s="21"/>
      <c r="AI74" s="21"/>
      <c r="AJ74" s="21"/>
      <c r="AK74" s="21"/>
      <c r="AL74" s="21"/>
      <c r="AM74" s="21"/>
      <c r="AN74" s="21"/>
      <c r="AO74" s="21"/>
      <c r="AP74" s="21">
        <v>658615.22</v>
      </c>
      <c r="AQ74" s="21">
        <v>658615.22</v>
      </c>
      <c r="AR74" s="21">
        <v>658615.22</v>
      </c>
      <c r="AS74" s="13">
        <f t="shared" si="28"/>
        <v>1975845.66</v>
      </c>
    </row>
    <row r="75" spans="1:47" ht="63" customHeight="1" x14ac:dyDescent="0.25">
      <c r="A75" s="69">
        <v>30</v>
      </c>
      <c r="B75" s="17" t="s">
        <v>141</v>
      </c>
      <c r="C75" s="20" t="s">
        <v>59</v>
      </c>
      <c r="D75" s="19">
        <v>1</v>
      </c>
      <c r="E75" s="16" t="s">
        <v>101</v>
      </c>
      <c r="F75" s="59" t="s">
        <v>139</v>
      </c>
      <c r="G75" s="32"/>
      <c r="H75" s="32"/>
      <c r="I75" s="32"/>
      <c r="J75" s="32"/>
      <c r="K75" s="32"/>
      <c r="L75" s="32"/>
      <c r="M75" s="32"/>
      <c r="N75" s="32"/>
      <c r="O75" s="32"/>
      <c r="P75" s="32">
        <v>20</v>
      </c>
      <c r="Q75" s="32">
        <v>20</v>
      </c>
      <c r="R75" s="32">
        <v>20</v>
      </c>
      <c r="S75" s="41">
        <f t="shared" si="29"/>
        <v>60</v>
      </c>
      <c r="T75" s="51"/>
      <c r="U75" s="51"/>
      <c r="V75" s="51"/>
      <c r="W75" s="51"/>
      <c r="X75" s="51"/>
      <c r="Y75" s="51"/>
      <c r="Z75" s="51"/>
      <c r="AA75" s="51"/>
      <c r="AB75" s="51"/>
      <c r="AC75" s="42">
        <v>0.33</v>
      </c>
      <c r="AD75" s="42">
        <v>0.33</v>
      </c>
      <c r="AE75" s="42">
        <v>0.34</v>
      </c>
      <c r="AF75" s="41">
        <f t="shared" si="27"/>
        <v>1</v>
      </c>
      <c r="AG75" s="21"/>
      <c r="AH75" s="21"/>
      <c r="AI75" s="21"/>
      <c r="AJ75" s="21"/>
      <c r="AK75" s="21"/>
      <c r="AL75" s="21"/>
      <c r="AM75" s="21"/>
      <c r="AN75" s="21"/>
      <c r="AO75" s="21"/>
      <c r="AP75" s="21">
        <v>283963.33</v>
      </c>
      <c r="AQ75" s="21">
        <v>283963.33</v>
      </c>
      <c r="AR75" s="21">
        <v>283963.34000000003</v>
      </c>
      <c r="AS75" s="13">
        <f t="shared" si="28"/>
        <v>851890</v>
      </c>
    </row>
    <row r="76" spans="1:47" ht="21" customHeight="1" x14ac:dyDescent="0.25">
      <c r="A76" s="81" t="s">
        <v>78</v>
      </c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2"/>
      <c r="AR76" s="83"/>
      <c r="AS76" s="52">
        <f>SUM(AS73:AS75)</f>
        <v>4327735.66</v>
      </c>
    </row>
    <row r="77" spans="1:47" ht="62.25" customHeight="1" x14ac:dyDescent="0.25">
      <c r="A77" s="69">
        <v>31</v>
      </c>
      <c r="B77" s="17" t="s">
        <v>142</v>
      </c>
      <c r="C77" s="20" t="s">
        <v>59</v>
      </c>
      <c r="D77" s="19">
        <v>1</v>
      </c>
      <c r="E77" s="16" t="s">
        <v>102</v>
      </c>
      <c r="F77" s="59" t="s">
        <v>143</v>
      </c>
      <c r="G77" s="32"/>
      <c r="H77" s="32"/>
      <c r="I77" s="32"/>
      <c r="J77" s="32"/>
      <c r="K77" s="32"/>
      <c r="L77" s="32"/>
      <c r="M77" s="32"/>
      <c r="N77" s="32"/>
      <c r="O77" s="32"/>
      <c r="P77" s="32">
        <v>20</v>
      </c>
      <c r="Q77" s="32">
        <v>20</v>
      </c>
      <c r="R77" s="32">
        <v>20</v>
      </c>
      <c r="S77" s="41">
        <f t="shared" ref="S77" si="30">SUM(G77:R77)</f>
        <v>60</v>
      </c>
      <c r="T77" s="51"/>
      <c r="U77" s="51"/>
      <c r="V77" s="51"/>
      <c r="W77" s="51"/>
      <c r="X77" s="51"/>
      <c r="Y77" s="51"/>
      <c r="Z77" s="51"/>
      <c r="AA77" s="51"/>
      <c r="AB77" s="51"/>
      <c r="AC77" s="42">
        <v>0.33</v>
      </c>
      <c r="AD77" s="42">
        <v>0.33</v>
      </c>
      <c r="AE77" s="42">
        <v>0.34</v>
      </c>
      <c r="AF77" s="41">
        <f t="shared" ref="AF77:AF78" si="31">SUM(T77:AE77)</f>
        <v>1</v>
      </c>
      <c r="AG77" s="21"/>
      <c r="AH77" s="21"/>
      <c r="AI77" s="21"/>
      <c r="AJ77" s="21"/>
      <c r="AK77" s="21"/>
      <c r="AL77" s="21"/>
      <c r="AM77" s="21"/>
      <c r="AN77" s="21"/>
      <c r="AO77" s="21"/>
      <c r="AP77" s="21">
        <v>722963.26</v>
      </c>
      <c r="AQ77" s="21">
        <v>722963.26</v>
      </c>
      <c r="AR77" s="21">
        <v>722963.27</v>
      </c>
      <c r="AS77" s="13">
        <f t="shared" ref="AS77:AS78" si="32">SUM(AG77:AR77)</f>
        <v>2168889.79</v>
      </c>
    </row>
    <row r="78" spans="1:47" ht="66" customHeight="1" x14ac:dyDescent="0.25">
      <c r="A78" s="69">
        <v>32</v>
      </c>
      <c r="B78" s="17" t="s">
        <v>144</v>
      </c>
      <c r="C78" s="20" t="s">
        <v>59</v>
      </c>
      <c r="D78" s="19">
        <v>1</v>
      </c>
      <c r="E78" s="16" t="s">
        <v>145</v>
      </c>
      <c r="F78" s="59" t="s">
        <v>143</v>
      </c>
      <c r="G78" s="32"/>
      <c r="H78" s="32"/>
      <c r="I78" s="32"/>
      <c r="J78" s="32"/>
      <c r="K78" s="32"/>
      <c r="L78" s="32"/>
      <c r="M78" s="32"/>
      <c r="N78" s="32"/>
      <c r="O78" s="32"/>
      <c r="P78" s="32">
        <v>20</v>
      </c>
      <c r="Q78" s="32">
        <v>20</v>
      </c>
      <c r="R78" s="32">
        <v>20</v>
      </c>
      <c r="S78" s="41">
        <f t="shared" ref="S78" si="33">SUM(G78:R78)</f>
        <v>60</v>
      </c>
      <c r="T78" s="51"/>
      <c r="U78" s="51"/>
      <c r="V78" s="51"/>
      <c r="W78" s="51"/>
      <c r="X78" s="51"/>
      <c r="Y78" s="51"/>
      <c r="Z78" s="51"/>
      <c r="AA78" s="51"/>
      <c r="AB78" s="51"/>
      <c r="AC78" s="42">
        <v>0.33</v>
      </c>
      <c r="AD78" s="42">
        <v>0.33</v>
      </c>
      <c r="AE78" s="42">
        <v>0.34</v>
      </c>
      <c r="AF78" s="41">
        <f t="shared" si="31"/>
        <v>1</v>
      </c>
      <c r="AG78" s="21"/>
      <c r="AH78" s="21"/>
      <c r="AI78" s="21"/>
      <c r="AJ78" s="21"/>
      <c r="AK78" s="21"/>
      <c r="AL78" s="21"/>
      <c r="AM78" s="21"/>
      <c r="AN78" s="21"/>
      <c r="AO78" s="21"/>
      <c r="AP78" s="21">
        <v>700000</v>
      </c>
      <c r="AQ78" s="21">
        <v>700000</v>
      </c>
      <c r="AR78" s="21">
        <v>700000</v>
      </c>
      <c r="AS78" s="13">
        <f t="shared" si="32"/>
        <v>2100000</v>
      </c>
    </row>
    <row r="79" spans="1:47" ht="21" customHeight="1" x14ac:dyDescent="0.25">
      <c r="A79" s="81" t="s">
        <v>93</v>
      </c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82"/>
      <c r="AP79" s="82"/>
      <c r="AQ79" s="82"/>
      <c r="AR79" s="83"/>
      <c r="AS79" s="52">
        <f>SUM(AS77:AS78)</f>
        <v>4268889.79</v>
      </c>
      <c r="AU79"/>
    </row>
    <row r="80" spans="1:47" ht="53.25" customHeight="1" x14ac:dyDescent="0.25">
      <c r="A80" s="34">
        <v>33</v>
      </c>
      <c r="B80" s="17" t="s">
        <v>61</v>
      </c>
      <c r="C80" s="20" t="s">
        <v>62</v>
      </c>
      <c r="D80" s="19">
        <v>1</v>
      </c>
      <c r="E80" s="16" t="s">
        <v>94</v>
      </c>
      <c r="F80" s="59" t="s">
        <v>146</v>
      </c>
      <c r="G80" s="32">
        <v>20</v>
      </c>
      <c r="H80" s="32">
        <v>20</v>
      </c>
      <c r="I80" s="32">
        <v>20</v>
      </c>
      <c r="J80" s="32">
        <v>20</v>
      </c>
      <c r="K80" s="32">
        <v>20</v>
      </c>
      <c r="L80" s="32">
        <v>20</v>
      </c>
      <c r="M80" s="32">
        <v>20</v>
      </c>
      <c r="N80" s="32">
        <v>20</v>
      </c>
      <c r="O80" s="32">
        <v>20</v>
      </c>
      <c r="P80" s="32">
        <v>20</v>
      </c>
      <c r="Q80" s="32">
        <v>20</v>
      </c>
      <c r="R80" s="32">
        <v>20</v>
      </c>
      <c r="S80" s="41">
        <f t="shared" ref="S80:S82" si="34">SUM(G80:R80)</f>
        <v>240</v>
      </c>
      <c r="T80" s="74">
        <v>8.3000000000000004E-2</v>
      </c>
      <c r="U80" s="74">
        <v>8.3000000000000004E-2</v>
      </c>
      <c r="V80" s="74">
        <v>8.3000000000000004E-2</v>
      </c>
      <c r="W80" s="74">
        <v>8.3000000000000004E-2</v>
      </c>
      <c r="X80" s="74">
        <v>8.3000000000000004E-2</v>
      </c>
      <c r="Y80" s="74">
        <v>8.3000000000000004E-2</v>
      </c>
      <c r="Z80" s="74">
        <v>8.3000000000000004E-2</v>
      </c>
      <c r="AA80" s="74">
        <v>8.3000000000000004E-2</v>
      </c>
      <c r="AB80" s="74">
        <v>8.4000000000000005E-2</v>
      </c>
      <c r="AC80" s="74">
        <v>8.4000000000000005E-2</v>
      </c>
      <c r="AD80" s="74">
        <v>8.4000000000000005E-2</v>
      </c>
      <c r="AE80" s="74">
        <v>8.4000000000000005E-2</v>
      </c>
      <c r="AF80" s="41">
        <f t="shared" ref="AF80:AF82" si="35">SUM(T80:AE80)</f>
        <v>0.99999999999999989</v>
      </c>
      <c r="AG80" s="21">
        <v>42051.95</v>
      </c>
      <c r="AH80" s="21">
        <v>42051.95</v>
      </c>
      <c r="AI80" s="21">
        <v>42051.95</v>
      </c>
      <c r="AJ80" s="21">
        <v>42051.95</v>
      </c>
      <c r="AK80" s="21">
        <v>42051.95</v>
      </c>
      <c r="AL80" s="21">
        <v>42051.95</v>
      </c>
      <c r="AM80" s="21">
        <v>42051.95</v>
      </c>
      <c r="AN80" s="21">
        <v>42051.95</v>
      </c>
      <c r="AO80" s="21">
        <v>42051.95</v>
      </c>
      <c r="AP80" s="21">
        <v>42051.95</v>
      </c>
      <c r="AQ80" s="21">
        <v>42051.97</v>
      </c>
      <c r="AR80" s="21">
        <v>42051.98</v>
      </c>
      <c r="AS80" s="13">
        <f t="shared" ref="AS80:AS82" si="36">SUM(AG80:AR80)</f>
        <v>504623.45000000007</v>
      </c>
    </row>
    <row r="81" spans="1:48" ht="53.25" customHeight="1" x14ac:dyDescent="0.25">
      <c r="A81" s="34">
        <v>34</v>
      </c>
      <c r="B81" s="17" t="s">
        <v>64</v>
      </c>
      <c r="C81" s="20" t="s">
        <v>63</v>
      </c>
      <c r="D81" s="19">
        <v>2</v>
      </c>
      <c r="E81" s="16" t="s">
        <v>69</v>
      </c>
      <c r="F81" s="59" t="s">
        <v>146</v>
      </c>
      <c r="G81" s="32">
        <v>10</v>
      </c>
      <c r="H81" s="32">
        <v>10</v>
      </c>
      <c r="I81" s="32">
        <v>10</v>
      </c>
      <c r="J81" s="32">
        <v>10</v>
      </c>
      <c r="K81" s="32">
        <v>10</v>
      </c>
      <c r="L81" s="32">
        <v>10</v>
      </c>
      <c r="M81" s="32">
        <v>10</v>
      </c>
      <c r="N81" s="32">
        <v>10</v>
      </c>
      <c r="O81" s="32">
        <v>10</v>
      </c>
      <c r="P81" s="32">
        <v>10</v>
      </c>
      <c r="Q81" s="32">
        <v>10</v>
      </c>
      <c r="R81" s="32">
        <v>10</v>
      </c>
      <c r="S81" s="41">
        <f t="shared" si="34"/>
        <v>120</v>
      </c>
      <c r="T81" s="42">
        <v>0.17</v>
      </c>
      <c r="U81" s="42">
        <v>0.17</v>
      </c>
      <c r="V81" s="42">
        <v>0.17</v>
      </c>
      <c r="W81" s="42">
        <v>0.17</v>
      </c>
      <c r="X81" s="42">
        <v>0.17</v>
      </c>
      <c r="Y81" s="42">
        <v>0.17</v>
      </c>
      <c r="Z81" s="42">
        <v>0.17</v>
      </c>
      <c r="AA81" s="42">
        <v>0.17</v>
      </c>
      <c r="AB81" s="42">
        <v>0.17</v>
      </c>
      <c r="AC81" s="42">
        <v>0.17</v>
      </c>
      <c r="AD81" s="42">
        <v>0.17</v>
      </c>
      <c r="AE81" s="42">
        <v>0.13</v>
      </c>
      <c r="AF81" s="41">
        <f t="shared" si="35"/>
        <v>1.9999999999999996</v>
      </c>
      <c r="AG81" s="21">
        <v>83333.33</v>
      </c>
      <c r="AH81" s="21">
        <v>83333.33</v>
      </c>
      <c r="AI81" s="21">
        <v>83333.33</v>
      </c>
      <c r="AJ81" s="21">
        <v>83333.33</v>
      </c>
      <c r="AK81" s="21">
        <v>83333.33</v>
      </c>
      <c r="AL81" s="21">
        <v>83333.33</v>
      </c>
      <c r="AM81" s="21">
        <v>83333.33</v>
      </c>
      <c r="AN81" s="21">
        <v>83333.33</v>
      </c>
      <c r="AO81" s="21">
        <v>83333.33</v>
      </c>
      <c r="AP81" s="21">
        <v>83333.33</v>
      </c>
      <c r="AQ81" s="21">
        <v>83333.33</v>
      </c>
      <c r="AR81" s="21">
        <v>83333.37</v>
      </c>
      <c r="AS81" s="13">
        <f t="shared" si="36"/>
        <v>999999.99999999988</v>
      </c>
    </row>
    <row r="82" spans="1:48" ht="53.25" customHeight="1" x14ac:dyDescent="0.25">
      <c r="A82" s="34">
        <v>35</v>
      </c>
      <c r="B82" s="17" t="s">
        <v>65</v>
      </c>
      <c r="C82" s="20" t="s">
        <v>62</v>
      </c>
      <c r="D82" s="19">
        <v>13</v>
      </c>
      <c r="E82" s="16" t="s">
        <v>68</v>
      </c>
      <c r="F82" s="59" t="s">
        <v>146</v>
      </c>
      <c r="G82" s="32">
        <v>10</v>
      </c>
      <c r="H82" s="32">
        <v>10</v>
      </c>
      <c r="I82" s="32">
        <v>10</v>
      </c>
      <c r="J82" s="32">
        <v>10</v>
      </c>
      <c r="K82" s="32">
        <v>10</v>
      </c>
      <c r="L82" s="32">
        <v>10</v>
      </c>
      <c r="M82" s="32">
        <v>10</v>
      </c>
      <c r="N82" s="32">
        <v>10</v>
      </c>
      <c r="O82" s="32">
        <v>10</v>
      </c>
      <c r="P82" s="32">
        <v>10</v>
      </c>
      <c r="Q82" s="32">
        <v>10</v>
      </c>
      <c r="R82" s="32">
        <v>10</v>
      </c>
      <c r="S82" s="41">
        <f t="shared" si="34"/>
        <v>120</v>
      </c>
      <c r="T82" s="42">
        <v>1</v>
      </c>
      <c r="U82" s="42">
        <v>1</v>
      </c>
      <c r="V82" s="42">
        <v>1</v>
      </c>
      <c r="W82" s="42">
        <v>1</v>
      </c>
      <c r="X82" s="42">
        <v>1</v>
      </c>
      <c r="Y82" s="42">
        <v>1</v>
      </c>
      <c r="Z82" s="42">
        <v>1</v>
      </c>
      <c r="AA82" s="42">
        <v>1</v>
      </c>
      <c r="AB82" s="42">
        <v>1</v>
      </c>
      <c r="AC82" s="42">
        <v>1</v>
      </c>
      <c r="AD82" s="42">
        <v>1</v>
      </c>
      <c r="AE82" s="42">
        <v>2</v>
      </c>
      <c r="AF82" s="41">
        <f t="shared" si="35"/>
        <v>13</v>
      </c>
      <c r="AG82" s="21">
        <v>87663.55</v>
      </c>
      <c r="AH82" s="21">
        <v>87663.55</v>
      </c>
      <c r="AI82" s="21">
        <v>87663.55</v>
      </c>
      <c r="AJ82" s="21">
        <v>87663.55</v>
      </c>
      <c r="AK82" s="21">
        <v>87663.55</v>
      </c>
      <c r="AL82" s="21">
        <v>87663.55</v>
      </c>
      <c r="AM82" s="21">
        <v>87663.55</v>
      </c>
      <c r="AN82" s="21">
        <v>87663.55</v>
      </c>
      <c r="AO82" s="21">
        <v>87663.55</v>
      </c>
      <c r="AP82" s="21">
        <v>87663.55</v>
      </c>
      <c r="AQ82" s="21">
        <v>87663.55</v>
      </c>
      <c r="AR82" s="21">
        <v>87663.55</v>
      </c>
      <c r="AS82" s="13">
        <f t="shared" si="36"/>
        <v>1051962.6000000003</v>
      </c>
    </row>
    <row r="83" spans="1:48" s="2" customFormat="1" ht="21.75" customHeight="1" x14ac:dyDescent="0.2">
      <c r="A83" s="81" t="s">
        <v>66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82"/>
      <c r="AQ83" s="82"/>
      <c r="AR83" s="83"/>
      <c r="AS83" s="52">
        <f>SUM(AS80:AS82)</f>
        <v>2556586.0500000003</v>
      </c>
      <c r="AU83" s="3"/>
      <c r="AV83" s="4"/>
    </row>
    <row r="84" spans="1:48" s="2" customFormat="1" ht="21.75" customHeight="1" x14ac:dyDescent="0.2">
      <c r="A84" s="81" t="s">
        <v>67</v>
      </c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2"/>
      <c r="AL84" s="82"/>
      <c r="AM84" s="82"/>
      <c r="AN84" s="82"/>
      <c r="AO84" s="82"/>
      <c r="AP84" s="82"/>
      <c r="AQ84" s="82"/>
      <c r="AR84" s="83"/>
      <c r="AS84" s="52">
        <f>AS83+AS79+AS76+AS72+AS65+AS62</f>
        <v>42957520.840000004</v>
      </c>
      <c r="AU84" s="3"/>
      <c r="AV84" s="4"/>
    </row>
    <row r="85" spans="1:48" s="2" customFormat="1" ht="17.25" customHeight="1" thickBot="1" x14ac:dyDescent="0.25">
      <c r="A85" s="35"/>
      <c r="B85" s="36"/>
      <c r="C85" s="37"/>
      <c r="D85" s="38"/>
      <c r="E85" s="39"/>
      <c r="F85" s="40"/>
      <c r="G85" s="84" t="s">
        <v>71</v>
      </c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5"/>
      <c r="AS85" s="53">
        <f>AS84+AS40</f>
        <v>43941796.060000002</v>
      </c>
      <c r="AU85" s="3"/>
      <c r="AV85" s="4"/>
    </row>
    <row r="86" spans="1:48" s="2" customFormat="1" ht="24" customHeight="1" x14ac:dyDescent="0.2">
      <c r="A86" s="61"/>
      <c r="B86" s="62"/>
      <c r="C86" s="63"/>
      <c r="D86" s="64"/>
      <c r="E86" s="65"/>
      <c r="F86" s="66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8"/>
      <c r="AU86" s="3"/>
      <c r="AV86" s="4"/>
    </row>
    <row r="87" spans="1:48" ht="13.5" customHeight="1" x14ac:dyDescent="0.25">
      <c r="B87" s="75" t="s">
        <v>79</v>
      </c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7"/>
    </row>
    <row r="88" spans="1:48" ht="15" customHeight="1" x14ac:dyDescent="0.25">
      <c r="B88" s="78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  <c r="AA88" s="79"/>
      <c r="AB88" s="80"/>
    </row>
    <row r="89" spans="1:48" ht="19.5" customHeight="1" x14ac:dyDescent="0.25">
      <c r="B89" s="10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0"/>
    </row>
    <row r="90" spans="1:48" ht="19.5" customHeight="1" x14ac:dyDescent="0.25">
      <c r="B90" s="10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0"/>
    </row>
    <row r="91" spans="1:48" ht="19.5" customHeight="1" x14ac:dyDescent="0.25">
      <c r="B91" s="10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0"/>
    </row>
    <row r="92" spans="1:48" ht="19.5" customHeight="1" x14ac:dyDescent="0.25">
      <c r="B92" s="10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0"/>
    </row>
    <row r="93" spans="1:48" ht="19.5" customHeight="1" x14ac:dyDescent="0.25">
      <c r="B93" s="10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0"/>
    </row>
    <row r="94" spans="1:48" ht="19.5" customHeight="1" x14ac:dyDescent="0.25">
      <c r="B94" s="10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0"/>
    </row>
    <row r="95" spans="1:48" ht="19.5" customHeight="1" x14ac:dyDescent="0.25">
      <c r="B95" s="10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0"/>
    </row>
  </sheetData>
  <mergeCells count="92">
    <mergeCell ref="G69:S69"/>
    <mergeCell ref="T69:AF69"/>
    <mergeCell ref="AG69:AS69"/>
    <mergeCell ref="A65:AR65"/>
    <mergeCell ref="A72:AR72"/>
    <mergeCell ref="A40:AR40"/>
    <mergeCell ref="F51:F52"/>
    <mergeCell ref="G51:S51"/>
    <mergeCell ref="T51:AF51"/>
    <mergeCell ref="AG51:AS51"/>
    <mergeCell ref="A50:AS50"/>
    <mergeCell ref="A51:A52"/>
    <mergeCell ref="B51:B52"/>
    <mergeCell ref="C51:C52"/>
    <mergeCell ref="D51:D52"/>
    <mergeCell ref="E51:E52"/>
    <mergeCell ref="A32:AS32"/>
    <mergeCell ref="AG33:AS33"/>
    <mergeCell ref="T33:AF33"/>
    <mergeCell ref="A33:A34"/>
    <mergeCell ref="G33:S33"/>
    <mergeCell ref="B33:B34"/>
    <mergeCell ref="C33:C34"/>
    <mergeCell ref="A39:AR39"/>
    <mergeCell ref="W10:AB10"/>
    <mergeCell ref="A27:B27"/>
    <mergeCell ref="C27:AS27"/>
    <mergeCell ref="A22:AS22"/>
    <mergeCell ref="A29:B29"/>
    <mergeCell ref="C29:AS29"/>
    <mergeCell ref="C30:AS30"/>
    <mergeCell ref="A30:B30"/>
    <mergeCell ref="B10:B11"/>
    <mergeCell ref="B14:Q14"/>
    <mergeCell ref="R14:U14"/>
    <mergeCell ref="C12:Q12"/>
    <mergeCell ref="C13:Q13"/>
    <mergeCell ref="R13:U13"/>
    <mergeCell ref="A16:AS16"/>
    <mergeCell ref="A1:AS1"/>
    <mergeCell ref="A2:AS2"/>
    <mergeCell ref="A3:AS3"/>
    <mergeCell ref="B8:D8"/>
    <mergeCell ref="E7:U7"/>
    <mergeCell ref="W8:AB8"/>
    <mergeCell ref="W7:AS7"/>
    <mergeCell ref="AC8:AS8"/>
    <mergeCell ref="E8:U8"/>
    <mergeCell ref="A15:AS15"/>
    <mergeCell ref="A6:AS6"/>
    <mergeCell ref="AC10:AS10"/>
    <mergeCell ref="B7:D7"/>
    <mergeCell ref="R10:U10"/>
    <mergeCell ref="R11:U11"/>
    <mergeCell ref="W11:AB11"/>
    <mergeCell ref="AC11:AS11"/>
    <mergeCell ref="W9:AB9"/>
    <mergeCell ref="B9:U9"/>
    <mergeCell ref="AC9:AS9"/>
    <mergeCell ref="C10:Q10"/>
    <mergeCell ref="C11:Q11"/>
    <mergeCell ref="R12:U12"/>
    <mergeCell ref="B12:B13"/>
    <mergeCell ref="A17:AS17"/>
    <mergeCell ref="D33:D34"/>
    <mergeCell ref="F33:F34"/>
    <mergeCell ref="E33:E34"/>
    <mergeCell ref="A18:AS18"/>
    <mergeCell ref="A24:AS24"/>
    <mergeCell ref="A23:AS23"/>
    <mergeCell ref="A26:B26"/>
    <mergeCell ref="C26:AS26"/>
    <mergeCell ref="A25:AS25"/>
    <mergeCell ref="A21:AS21"/>
    <mergeCell ref="A20:AS20"/>
    <mergeCell ref="A19:AS19"/>
    <mergeCell ref="C28:AS28"/>
    <mergeCell ref="A28:B28"/>
    <mergeCell ref="B87:AB88"/>
    <mergeCell ref="A62:AR62"/>
    <mergeCell ref="A76:AR76"/>
    <mergeCell ref="A79:AR79"/>
    <mergeCell ref="A83:AR83"/>
    <mergeCell ref="G85:AR85"/>
    <mergeCell ref="A84:AR84"/>
    <mergeCell ref="A68:AS68"/>
    <mergeCell ref="A69:A70"/>
    <mergeCell ref="B69:B70"/>
    <mergeCell ref="C69:C70"/>
    <mergeCell ref="D69:D70"/>
    <mergeCell ref="E69:E70"/>
    <mergeCell ref="F69:F70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16</vt:lpstr>
      <vt:lpstr>'POA 16'!Área_de_impresión</vt:lpstr>
      <vt:lpstr>'POA 16'!Títulos_a_imprimir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2020-06-15T16:30:15Z</cp:lastPrinted>
  <dcterms:created xsi:type="dcterms:W3CDTF">2017-07-26T16:38:31Z</dcterms:created>
  <dcterms:modified xsi:type="dcterms:W3CDTF">2024-04-10T04:13:27Z</dcterms:modified>
</cp:coreProperties>
</file>